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RITING\writing4money\MPW-100279\"/>
    </mc:Choice>
  </mc:AlternateContent>
  <bookViews>
    <workbookView xWindow="0" yWindow="0" windowWidth="20490" windowHeight="7620" activeTab="1"/>
  </bookViews>
  <sheets>
    <sheet name="Calculations" sheetId="2" r:id="rId1"/>
    <sheet name="Formula's" sheetId="1" r:id="rId2"/>
  </sheets>
  <definedNames>
    <definedName name="_xlnm.Print_Area" localSheetId="0">Calculations!$A$1:$N$68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J3" i="2"/>
  <c r="I3" i="2"/>
  <c r="H3" i="2"/>
  <c r="G3" i="2"/>
  <c r="F3" i="2"/>
  <c r="E46" i="2"/>
  <c r="E29" i="2"/>
  <c r="E26" i="2"/>
  <c r="E22" i="2"/>
  <c r="E19" i="2"/>
  <c r="E15" i="2"/>
  <c r="L3" i="2" l="1"/>
  <c r="L8" i="2"/>
</calcChain>
</file>

<file path=xl/sharedStrings.xml><?xml version="1.0" encoding="utf-8"?>
<sst xmlns="http://schemas.openxmlformats.org/spreadsheetml/2006/main" count="80" uniqueCount="42">
  <si>
    <r>
      <rPr>
        <b/>
        <sz val="12"/>
        <color theme="1"/>
        <rFont val="Calibri"/>
        <family val="2"/>
        <scheme val="minor"/>
      </rPr>
      <t>5-10</t>
    </r>
    <r>
      <rPr>
        <sz val="11"/>
        <color theme="1"/>
        <rFont val="Calibri"/>
        <family val="2"/>
        <scheme val="minor"/>
      </rPr>
      <t xml:space="preserve"> PRESENT AND FUTURE VALUES FOR DIFFERENT INTEREST RATES, Find the Following values. Compunding/ discounting occurs annually</t>
    </r>
  </si>
  <si>
    <t>(a) An initial $200 compounded for 10 years at 4%</t>
  </si>
  <si>
    <t>(a)</t>
  </si>
  <si>
    <t>(b) An initial $200 compounded for 10 years at 8%</t>
  </si>
  <si>
    <t>(a),(b)</t>
  </si>
  <si>
    <t>© The present value of $200 due in 10 years at 4%</t>
  </si>
  <si>
    <t>PV=F/(1+r)^n</t>
  </si>
  <si>
    <t>PV</t>
  </si>
  <si>
    <t>(d) The present value of $1,870 due in 10 years at 8% and at 4%</t>
  </si>
  <si>
    <t>At 8%</t>
  </si>
  <si>
    <t>At 4%</t>
  </si>
  <si>
    <r>
      <rPr>
        <b/>
        <sz val="12"/>
        <color theme="1"/>
        <rFont val="Calibri"/>
        <family val="2"/>
        <scheme val="minor"/>
      </rPr>
      <t>5-15</t>
    </r>
    <r>
      <rPr>
        <b/>
        <sz val="11"/>
        <color theme="1"/>
        <rFont val="Calibri"/>
        <family val="2"/>
        <scheme val="minor"/>
      </rPr>
      <t xml:space="preserve"> PRESENT VALUE OF AN ANNUITY Find the present values of these ordinary annuities</t>
    </r>
  </si>
  <si>
    <t>Discounting occurs once a year</t>
  </si>
  <si>
    <t>(a) $600 per year for 12 years at 8%</t>
  </si>
  <si>
    <t>©, (d)</t>
  </si>
  <si>
    <t>PV=C(1-(1+r)^-n/r)</t>
  </si>
  <si>
    <t>(b) $300 per year for 6 years at 4%</t>
  </si>
  <si>
    <t>© $500 per year for 6 years at 0%</t>
  </si>
  <si>
    <t>5-21 EVALUATING LUMP SUMS AND ANNUITIES Kristina just won the lottery, and she</t>
  </si>
  <si>
    <t>a. If she thinks she can earn 7% annually, which should she choose?</t>
  </si>
  <si>
    <t>(i)</t>
  </si>
  <si>
    <t>$62m</t>
  </si>
  <si>
    <t>(ii)</t>
  </si>
  <si>
    <t>(iii)</t>
  </si>
  <si>
    <t>b. If she expects to earn 8% annually, which is the best choice?</t>
  </si>
  <si>
    <t>$66.74m</t>
  </si>
  <si>
    <t>$69.4m</t>
  </si>
  <si>
    <t>$63.74m</t>
  </si>
  <si>
    <t>$63.04m</t>
  </si>
  <si>
    <t>c. If she expects to earn 9% annually, which option would you recommend?</t>
  </si>
  <si>
    <t>$60.96m</t>
  </si>
  <si>
    <t>$57.53m</t>
  </si>
  <si>
    <t>Years</t>
  </si>
  <si>
    <t>0</t>
  </si>
  <si>
    <t>FV</t>
  </si>
  <si>
    <t>Total FV</t>
  </si>
  <si>
    <t>Total PV</t>
  </si>
  <si>
    <t>Present Value</t>
  </si>
  <si>
    <t>FV=P(1+r)^n</t>
  </si>
  <si>
    <t>5-15 PRESENT VALUE OF AN ANNUITY Find the present values of these ordinary annuities</t>
  </si>
  <si>
    <t>a)</t>
  </si>
  <si>
    <t xml:space="preserve">5-10 PRESENT AND FUTURE VALUES FOR DIFFERENT INTEREST RATES, Find the Following values.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</si>
</sst>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" fontId="2" fillId="0" borderId="0" xfId="0" applyNumberFormat="1" applyFont="1"/>
    <xf numFmtId="16" fontId="0" fillId="0" borderId="0" xfId="0" applyNumberFormat="1" applyFont="1"/>
    <xf numFmtId="44" fontId="4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49" fontId="4" fillId="0" borderId="0" xfId="0" applyNumberFormat="1" applyFont="1"/>
    <xf numFmtId="44" fontId="5" fillId="0" borderId="0" xfId="1" applyFont="1"/>
    <xf numFmtId="16" fontId="4" fillId="0" borderId="0" xfId="0" applyNumberFormat="1" applyFont="1"/>
    <xf numFmtId="0" fontId="4" fillId="0" borderId="0" xfId="0" applyFont="1" applyAlignment="1">
      <alignment horizontal="right"/>
    </xf>
    <xf numFmtId="0" fontId="5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5</xdr:row>
      <xdr:rowOff>85725</xdr:rowOff>
    </xdr:from>
    <xdr:to>
      <xdr:col>10</xdr:col>
      <xdr:colOff>514350</xdr:colOff>
      <xdr:row>13</xdr:row>
      <xdr:rowOff>149088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1047750"/>
          <a:ext cx="2914650" cy="1587363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142874</xdr:colOff>
      <xdr:row>13</xdr:row>
      <xdr:rowOff>104775</xdr:rowOff>
    </xdr:from>
    <xdr:to>
      <xdr:col>11</xdr:col>
      <xdr:colOff>19049</xdr:colOff>
      <xdr:row>19</xdr:row>
      <xdr:rowOff>58341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4" y="2590800"/>
          <a:ext cx="2924175" cy="1096566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409576</xdr:colOff>
      <xdr:row>23</xdr:row>
      <xdr:rowOff>104776</xdr:rowOff>
    </xdr:from>
    <xdr:to>
      <xdr:col>3</xdr:col>
      <xdr:colOff>495300</xdr:colOff>
      <xdr:row>31</xdr:row>
      <xdr:rowOff>16669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4505326"/>
          <a:ext cx="1914524" cy="143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view="pageBreakPreview" topLeftCell="A57" zoomScaleNormal="100" zoomScaleSheetLayoutView="100" workbookViewId="0">
      <selection activeCell="J25" sqref="J25"/>
    </sheetView>
  </sheetViews>
  <sheetFormatPr defaultRowHeight="15.75" x14ac:dyDescent="0.25"/>
  <cols>
    <col min="1" max="2" width="9.140625" style="5"/>
    <col min="3" max="3" width="10.7109375" style="5" bestFit="1" customWidth="1"/>
    <col min="4" max="4" width="9.140625" style="5"/>
    <col min="5" max="5" width="11.5703125" style="5" bestFit="1" customWidth="1"/>
    <col min="6" max="11" width="9.85546875" style="5" bestFit="1" customWidth="1"/>
    <col min="12" max="12" width="17.28515625" style="5" bestFit="1" customWidth="1"/>
    <col min="13" max="16384" width="9.140625" style="5"/>
  </cols>
  <sheetData>
    <row r="1" spans="2:12" x14ac:dyDescent="0.25">
      <c r="B1" s="4"/>
      <c r="D1" s="11" t="s">
        <v>40</v>
      </c>
    </row>
    <row r="2" spans="2:12" x14ac:dyDescent="0.25">
      <c r="D2" s="6" t="s">
        <v>32</v>
      </c>
      <c r="E2" s="7" t="s">
        <v>33</v>
      </c>
      <c r="F2" s="6">
        <v>1</v>
      </c>
      <c r="G2" s="6">
        <v>2</v>
      </c>
      <c r="H2" s="6">
        <v>3</v>
      </c>
      <c r="I2" s="6">
        <v>4</v>
      </c>
      <c r="J2" s="6">
        <v>5</v>
      </c>
      <c r="K2" s="6">
        <v>6</v>
      </c>
      <c r="L2" s="6" t="s">
        <v>35</v>
      </c>
    </row>
    <row r="3" spans="2:12" x14ac:dyDescent="0.25">
      <c r="B3" s="4"/>
      <c r="D3" s="6" t="s">
        <v>34</v>
      </c>
      <c r="E3" s="8"/>
      <c r="F3" s="8">
        <f>150*(1+0.11)^5</f>
        <v>252.75872326500007</v>
      </c>
      <c r="G3" s="8">
        <f>150*(1+0.11)^4</f>
        <v>227.71056150000007</v>
      </c>
      <c r="H3" s="8">
        <f>150*(1+0.11)^3</f>
        <v>205.14465000000004</v>
      </c>
      <c r="I3" s="8">
        <f>250*(1+0.11)^2</f>
        <v>308.02500000000003</v>
      </c>
      <c r="J3" s="8">
        <f>300*(1+0.11)^1</f>
        <v>333.00000000000006</v>
      </c>
      <c r="K3" s="8">
        <v>500</v>
      </c>
      <c r="L3" s="3">
        <f>SUM(F3:K3)</f>
        <v>1826.6389347650002</v>
      </c>
    </row>
    <row r="6" spans="2:12" x14ac:dyDescent="0.25">
      <c r="C6" s="6" t="s">
        <v>37</v>
      </c>
    </row>
    <row r="7" spans="2:12" x14ac:dyDescent="0.25">
      <c r="D7" s="6" t="s">
        <v>32</v>
      </c>
      <c r="E7" s="7" t="s">
        <v>33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 t="s">
        <v>36</v>
      </c>
    </row>
    <row r="8" spans="2:12" x14ac:dyDescent="0.25">
      <c r="D8" s="6" t="s">
        <v>7</v>
      </c>
      <c r="E8" s="8"/>
      <c r="F8" s="8">
        <f>150*(1+0.11)^-5</f>
        <v>89.017699208783796</v>
      </c>
      <c r="G8" s="8">
        <f>150*(1+0.11)^-4</f>
        <v>98.809646121750021</v>
      </c>
      <c r="H8" s="8">
        <f>150*(1+0.11)^-3</f>
        <v>109.67870719514252</v>
      </c>
      <c r="I8" s="8">
        <f>250*(1+0.11)^-2</f>
        <v>202.90560831101368</v>
      </c>
      <c r="J8" s="8">
        <f>300*(1+0.11)^-1</f>
        <v>270.27027027027026</v>
      </c>
      <c r="K8" s="8">
        <v>500</v>
      </c>
      <c r="L8" s="3">
        <f>SUM(F8:K8)</f>
        <v>1270.6819311069603</v>
      </c>
    </row>
    <row r="11" spans="2:12" x14ac:dyDescent="0.25">
      <c r="B11" s="9" t="s">
        <v>41</v>
      </c>
    </row>
    <row r="13" spans="2:12" x14ac:dyDescent="0.25">
      <c r="B13" s="6" t="s">
        <v>1</v>
      </c>
    </row>
    <row r="15" spans="2:12" x14ac:dyDescent="0.25">
      <c r="C15" s="5" t="s">
        <v>38</v>
      </c>
      <c r="D15" s="10" t="s">
        <v>34</v>
      </c>
      <c r="E15" s="8">
        <f>200*(1+0.04)^10</f>
        <v>296.04885698366894</v>
      </c>
    </row>
    <row r="17" spans="2:5" x14ac:dyDescent="0.25">
      <c r="B17" s="6" t="s">
        <v>3</v>
      </c>
    </row>
    <row r="19" spans="2:5" x14ac:dyDescent="0.25">
      <c r="C19" s="5" t="s">
        <v>38</v>
      </c>
      <c r="D19" s="10" t="s">
        <v>34</v>
      </c>
      <c r="E19" s="8">
        <f>200*(1+0.08)^10</f>
        <v>431.78499945455758</v>
      </c>
    </row>
    <row r="21" spans="2:5" x14ac:dyDescent="0.25">
      <c r="B21" s="6" t="s">
        <v>5</v>
      </c>
    </row>
    <row r="22" spans="2:5" x14ac:dyDescent="0.25">
      <c r="C22" s="5" t="s">
        <v>6</v>
      </c>
      <c r="D22" s="10" t="s">
        <v>7</v>
      </c>
      <c r="E22" s="8">
        <f>200*1/(1+0.04)^10</f>
        <v>135.11283376515971</v>
      </c>
    </row>
    <row r="24" spans="2:5" x14ac:dyDescent="0.25">
      <c r="B24" s="6" t="s">
        <v>8</v>
      </c>
    </row>
    <row r="25" spans="2:5" x14ac:dyDescent="0.25">
      <c r="B25" s="6" t="s">
        <v>9</v>
      </c>
    </row>
    <row r="26" spans="2:5" x14ac:dyDescent="0.25">
      <c r="C26" s="5" t="s">
        <v>6</v>
      </c>
      <c r="D26" s="10" t="s">
        <v>7</v>
      </c>
      <c r="E26" s="8">
        <f>1870/(1+0.08)^10</f>
        <v>866.17182271835952</v>
      </c>
    </row>
    <row r="28" spans="2:5" x14ac:dyDescent="0.25">
      <c r="B28" s="6" t="s">
        <v>10</v>
      </c>
    </row>
    <row r="29" spans="2:5" x14ac:dyDescent="0.25">
      <c r="C29" s="5" t="s">
        <v>6</v>
      </c>
      <c r="D29" s="10" t="s">
        <v>7</v>
      </c>
      <c r="E29" s="8">
        <f>1870/(1+0.04)^10</f>
        <v>1263.3049957042433</v>
      </c>
    </row>
    <row r="33" spans="2:5" x14ac:dyDescent="0.25">
      <c r="B33" s="9" t="s">
        <v>39</v>
      </c>
    </row>
    <row r="34" spans="2:5" x14ac:dyDescent="0.25">
      <c r="B34" s="5" t="s">
        <v>12</v>
      </c>
    </row>
    <row r="36" spans="2:5" x14ac:dyDescent="0.25">
      <c r="B36" s="6" t="s">
        <v>13</v>
      </c>
    </row>
    <row r="38" spans="2:5" x14ac:dyDescent="0.25">
      <c r="C38" s="5" t="s">
        <v>15</v>
      </c>
      <c r="D38" s="10" t="s">
        <v>7</v>
      </c>
      <c r="E38" s="8">
        <v>4521</v>
      </c>
    </row>
    <row r="40" spans="2:5" x14ac:dyDescent="0.25">
      <c r="B40" s="6" t="s">
        <v>16</v>
      </c>
    </row>
    <row r="42" spans="2:5" x14ac:dyDescent="0.25">
      <c r="C42" s="5" t="s">
        <v>15</v>
      </c>
      <c r="D42" s="10" t="s">
        <v>7</v>
      </c>
      <c r="E42" s="8">
        <v>1572</v>
      </c>
    </row>
    <row r="44" spans="2:5" x14ac:dyDescent="0.25">
      <c r="B44" s="6" t="s">
        <v>17</v>
      </c>
    </row>
    <row r="46" spans="2:5" x14ac:dyDescent="0.25">
      <c r="C46" s="5" t="s">
        <v>15</v>
      </c>
      <c r="D46" s="10" t="s">
        <v>7</v>
      </c>
      <c r="E46" s="5" t="e">
        <f>500*(1-(1+0)^-6/0)</f>
        <v>#DIV/0!</v>
      </c>
    </row>
    <row r="49" spans="2:5" x14ac:dyDescent="0.25">
      <c r="B49" s="4" t="s">
        <v>18</v>
      </c>
    </row>
    <row r="50" spans="2:5" x14ac:dyDescent="0.25">
      <c r="B50" s="6" t="s">
        <v>19</v>
      </c>
    </row>
    <row r="52" spans="2:5" x14ac:dyDescent="0.25">
      <c r="B52" s="5" t="s">
        <v>20</v>
      </c>
      <c r="D52" s="10" t="s">
        <v>7</v>
      </c>
      <c r="E52" s="5" t="s">
        <v>21</v>
      </c>
    </row>
    <row r="53" spans="2:5" x14ac:dyDescent="0.25">
      <c r="B53" s="5" t="s">
        <v>22</v>
      </c>
      <c r="C53" s="5" t="s">
        <v>15</v>
      </c>
      <c r="D53" s="10" t="s">
        <v>7</v>
      </c>
      <c r="E53" s="8" t="s">
        <v>25</v>
      </c>
    </row>
    <row r="54" spans="2:5" x14ac:dyDescent="0.25">
      <c r="B54" s="5" t="s">
        <v>23</v>
      </c>
      <c r="C54" s="5" t="s">
        <v>15</v>
      </c>
      <c r="D54" s="10" t="s">
        <v>7</v>
      </c>
      <c r="E54" s="8" t="s">
        <v>26</v>
      </c>
    </row>
    <row r="57" spans="2:5" x14ac:dyDescent="0.25">
      <c r="B57" s="4" t="s">
        <v>24</v>
      </c>
    </row>
    <row r="59" spans="2:5" x14ac:dyDescent="0.25">
      <c r="B59" s="5" t="s">
        <v>20</v>
      </c>
      <c r="D59" s="10" t="s">
        <v>7</v>
      </c>
      <c r="E59" s="5" t="s">
        <v>21</v>
      </c>
    </row>
    <row r="60" spans="2:5" x14ac:dyDescent="0.25">
      <c r="B60" s="5" t="s">
        <v>22</v>
      </c>
      <c r="C60" s="5" t="s">
        <v>15</v>
      </c>
      <c r="D60" s="10" t="s">
        <v>7</v>
      </c>
      <c r="E60" s="8" t="s">
        <v>27</v>
      </c>
    </row>
    <row r="61" spans="2:5" x14ac:dyDescent="0.25">
      <c r="B61" s="5" t="s">
        <v>23</v>
      </c>
      <c r="C61" s="5" t="s">
        <v>15</v>
      </c>
      <c r="D61" s="10" t="s">
        <v>7</v>
      </c>
      <c r="E61" s="5" t="s">
        <v>28</v>
      </c>
    </row>
    <row r="64" spans="2:5" x14ac:dyDescent="0.25">
      <c r="B64" s="4" t="s">
        <v>29</v>
      </c>
    </row>
    <row r="66" spans="2:5" x14ac:dyDescent="0.25">
      <c r="B66" s="5" t="s">
        <v>20</v>
      </c>
      <c r="D66" s="10" t="s">
        <v>7</v>
      </c>
      <c r="E66" s="5" t="s">
        <v>21</v>
      </c>
    </row>
    <row r="67" spans="2:5" x14ac:dyDescent="0.25">
      <c r="B67" s="5" t="s">
        <v>22</v>
      </c>
      <c r="C67" s="5" t="s">
        <v>15</v>
      </c>
      <c r="D67" s="10" t="s">
        <v>7</v>
      </c>
      <c r="E67" s="8" t="s">
        <v>30</v>
      </c>
    </row>
    <row r="68" spans="2:5" x14ac:dyDescent="0.25">
      <c r="B68" s="5" t="s">
        <v>23</v>
      </c>
      <c r="C68" s="5" t="s">
        <v>15</v>
      </c>
      <c r="D68" s="10" t="s">
        <v>7</v>
      </c>
      <c r="E68" s="5" t="s">
        <v>31</v>
      </c>
    </row>
  </sheetData>
  <pageMargins left="0.7" right="0.7" top="0.75" bottom="0.75" header="0.3" footer="0.3"/>
  <pageSetup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22"/>
  <sheetViews>
    <sheetView tabSelected="1" workbookViewId="0">
      <selection activeCell="M16" sqref="M16"/>
    </sheetView>
  </sheetViews>
  <sheetFormatPr defaultRowHeight="15" x14ac:dyDescent="0.25"/>
  <sheetData>
    <row r="5" spans="2:2" ht="15.75" x14ac:dyDescent="0.25">
      <c r="B5" s="2" t="s">
        <v>0</v>
      </c>
    </row>
    <row r="7" spans="2:2" x14ac:dyDescent="0.25">
      <c r="B7" t="s">
        <v>4</v>
      </c>
    </row>
    <row r="14" spans="2:2" x14ac:dyDescent="0.25">
      <c r="B14" t="s">
        <v>14</v>
      </c>
    </row>
    <row r="20" spans="2:2" ht="15.75" x14ac:dyDescent="0.25">
      <c r="B20" s="1" t="s">
        <v>11</v>
      </c>
    </row>
    <row r="22" spans="2:2" x14ac:dyDescent="0.25">
      <c r="B22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Calculations</vt:lpstr>
      <vt:lpstr>Formula's</vt:lpstr>
      <vt:lpstr>Calculations!Print_Area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shafqaat nazeer</dc:creator>
  <cp:lastModifiedBy>Adnan</cp:lastModifiedBy>
  <dcterms:created xsi:type="dcterms:W3CDTF">2019-05-02T12:31:47Z</dcterms:created>
  <dcterms:modified xsi:type="dcterms:W3CDTF">2019-05-02T22:45:13Z</dcterms:modified>
</cp:coreProperties>
</file>