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ayazshahid\Desktop\"/>
    </mc:Choice>
  </mc:AlternateContent>
  <bookViews>
    <workbookView xWindow="0" yWindow="0" windowWidth="21600" windowHeight="9735" tabRatio="792" firstSheet="1" activeTab="4"/>
  </bookViews>
  <sheets>
    <sheet name="Instructions" sheetId="1" r:id="rId1"/>
    <sheet name="10-K Document Questions" sheetId="6" r:id="rId2"/>
    <sheet name="Income Statement" sheetId="2" r:id="rId3"/>
    <sheet name="Balance Sheet" sheetId="3" r:id="rId4"/>
    <sheet name="Statement of Cash Flows" sheetId="4" r:id="rId5"/>
    <sheet name="Ratio Analysis" sheetId="5" r:id="rId6"/>
  </sheets>
  <calcPr calcId="15251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J51" i="5" l="1"/>
  <c r="I51" i="5"/>
  <c r="J46" i="5"/>
  <c r="I46" i="5"/>
  <c r="J38" i="5"/>
  <c r="I38" i="5"/>
  <c r="J31" i="5"/>
  <c r="I31" i="5"/>
  <c r="I24" i="5"/>
  <c r="J17" i="5"/>
  <c r="I17" i="5"/>
  <c r="F41" i="3"/>
  <c r="F42" i="3"/>
  <c r="F43" i="3"/>
  <c r="F40" i="3"/>
  <c r="F39" i="3"/>
  <c r="F38" i="3"/>
  <c r="F24" i="3"/>
  <c r="F23" i="3"/>
  <c r="F25" i="3"/>
  <c r="F26" i="3"/>
  <c r="F27" i="3"/>
  <c r="F28" i="3"/>
  <c r="F29" i="3"/>
  <c r="F30" i="3"/>
  <c r="F31" i="3"/>
  <c r="F32" i="3"/>
  <c r="F33" i="3"/>
  <c r="F34" i="3"/>
  <c r="F35" i="3"/>
  <c r="F22" i="3"/>
  <c r="F20" i="3"/>
  <c r="F19" i="3"/>
  <c r="F18" i="3"/>
  <c r="F17" i="3"/>
  <c r="F16" i="3"/>
  <c r="F15" i="3"/>
  <c r="F14" i="3"/>
  <c r="F13" i="3"/>
  <c r="F12" i="3"/>
  <c r="F11" i="3"/>
  <c r="F10" i="3"/>
  <c r="F9" i="3"/>
  <c r="F7" i="3"/>
  <c r="F6" i="3"/>
  <c r="E43" i="3"/>
  <c r="E42" i="3"/>
  <c r="E41" i="3"/>
  <c r="E40" i="3"/>
  <c r="E39" i="3"/>
  <c r="E38" i="3"/>
  <c r="E37" i="3"/>
  <c r="E35" i="3"/>
  <c r="E24" i="3"/>
  <c r="E25" i="3"/>
  <c r="E26" i="3"/>
  <c r="E27" i="3"/>
  <c r="E28" i="3"/>
  <c r="E29" i="3"/>
  <c r="E30" i="3"/>
  <c r="E31" i="3"/>
  <c r="E32" i="3"/>
  <c r="E33" i="3"/>
  <c r="E34" i="3"/>
  <c r="E23" i="3"/>
  <c r="E22" i="3"/>
  <c r="E19" i="3"/>
  <c r="E20" i="3"/>
  <c r="E18" i="3"/>
  <c r="E17" i="3"/>
  <c r="E16" i="3"/>
  <c r="E15" i="3"/>
  <c r="E14" i="3"/>
  <c r="E13" i="3"/>
  <c r="E12" i="3"/>
  <c r="E11" i="3"/>
  <c r="E10" i="3"/>
  <c r="E9" i="3"/>
  <c r="E8" i="3"/>
  <c r="E7" i="3"/>
  <c r="E6" i="3"/>
  <c r="F27" i="2"/>
  <c r="G27" i="2"/>
  <c r="H30" i="2"/>
  <c r="I30" i="2"/>
  <c r="H29" i="2"/>
  <c r="I29" i="2"/>
  <c r="H26" i="2"/>
  <c r="I26" i="2"/>
  <c r="H27" i="2"/>
  <c r="I27" i="2"/>
  <c r="H25" i="2"/>
  <c r="I25" i="2"/>
  <c r="H24" i="2"/>
  <c r="I24" i="2"/>
  <c r="H22" i="2"/>
  <c r="I22" i="2"/>
  <c r="H21" i="2"/>
  <c r="I21" i="2"/>
  <c r="H20" i="2"/>
  <c r="I20" i="2"/>
  <c r="H14" i="2"/>
  <c r="I14" i="2"/>
  <c r="H15" i="2"/>
  <c r="I15" i="2"/>
  <c r="H17" i="2"/>
  <c r="I17" i="2"/>
  <c r="H18" i="2"/>
  <c r="I18" i="2"/>
  <c r="H13" i="2"/>
  <c r="I13" i="2"/>
  <c r="H12" i="2"/>
  <c r="I12" i="2"/>
  <c r="H7" i="2"/>
  <c r="I7" i="2"/>
  <c r="H8" i="2"/>
  <c r="I8" i="2"/>
  <c r="H9" i="2"/>
  <c r="I9" i="2"/>
  <c r="H10" i="2"/>
  <c r="I10" i="2"/>
  <c r="H6" i="2"/>
  <c r="I6" i="2"/>
  <c r="H5" i="2"/>
  <c r="I5" i="2"/>
  <c r="H23" i="2"/>
  <c r="H16" i="2"/>
  <c r="F30" i="2"/>
  <c r="G30" i="2"/>
  <c r="F29" i="2"/>
  <c r="G29" i="2"/>
  <c r="F26" i="2"/>
  <c r="G26" i="2"/>
  <c r="F25" i="2"/>
  <c r="G25" i="2"/>
  <c r="F24" i="2"/>
  <c r="G24" i="2"/>
  <c r="F23" i="2"/>
  <c r="G23" i="2"/>
  <c r="F22" i="2"/>
  <c r="G22" i="2"/>
  <c r="F21" i="2"/>
  <c r="G21" i="2"/>
  <c r="F20" i="2"/>
  <c r="G20" i="2"/>
  <c r="F18" i="2"/>
  <c r="G18" i="2"/>
  <c r="F17" i="2"/>
  <c r="G17" i="2"/>
  <c r="F15" i="2"/>
  <c r="G15" i="2"/>
  <c r="F14" i="2"/>
  <c r="G14" i="2"/>
  <c r="F13" i="2"/>
  <c r="G13" i="2"/>
  <c r="F12" i="2"/>
  <c r="G12" i="2"/>
  <c r="F10" i="2"/>
  <c r="G10" i="2"/>
  <c r="F9" i="2"/>
  <c r="G9" i="2"/>
  <c r="F8" i="2"/>
  <c r="G8" i="2"/>
  <c r="F7" i="2"/>
  <c r="G7" i="2"/>
  <c r="F6" i="2"/>
  <c r="G6" i="2"/>
  <c r="G5" i="2"/>
  <c r="F5" i="2"/>
  <c r="F16" i="2"/>
</calcChain>
</file>

<file path=xl/sharedStrings.xml><?xml version="1.0" encoding="utf-8"?>
<sst xmlns="http://schemas.openxmlformats.org/spreadsheetml/2006/main" count="210" uniqueCount="190">
  <si>
    <t>Consolidated Statements of Income - USD ($)</t>
  </si>
  <si>
    <t>12 Months Ended</t>
  </si>
  <si>
    <t>Dec. 31, 2018</t>
  </si>
  <si>
    <t>Dec. 31, 2017</t>
  </si>
  <si>
    <t>Dec. 31, 2016</t>
  </si>
  <si>
    <t>REVENUES:</t>
  </si>
  <si>
    <t>Royalty fees</t>
  </si>
  <si>
    <t>Initial franchise and relicensing fees</t>
  </si>
  <si>
    <t>Procurement services</t>
  </si>
  <si>
    <t>Marketing and reservation system</t>
  </si>
  <si>
    <t>Other</t>
  </si>
  <si>
    <t>Total revenues</t>
  </si>
  <si>
    <t>OPERATING EXPENSES:</t>
  </si>
  <si>
    <t>Selling, general and administrative</t>
  </si>
  <si>
    <t>Depreciation and amortization</t>
  </si>
  <si>
    <t>Total operating expenses</t>
  </si>
  <si>
    <t>Impairment of goodwill</t>
  </si>
  <si>
    <t>Gain on sale of assets, net</t>
  </si>
  <si>
    <t>Operating income</t>
  </si>
  <si>
    <t>OTHER INCOME AND EXPENSES, NET:</t>
  </si>
  <si>
    <t>Interest expense</t>
  </si>
  <si>
    <t>Interest income</t>
  </si>
  <si>
    <t>Other (gain) loss</t>
  </si>
  <si>
    <t>Equity in net (income) loss of affiliates</t>
  </si>
  <si>
    <t>Total other income and expenses, net</t>
  </si>
  <si>
    <t>Income before income taxes</t>
  </si>
  <si>
    <t>Income taxes</t>
  </si>
  <si>
    <t>Net income</t>
  </si>
  <si>
    <t>Basic earnings per share:</t>
  </si>
  <si>
    <t>Basic earnings per share (in dollars per share)</t>
  </si>
  <si>
    <t>Diluted earnings per share (in dollars per share)</t>
  </si>
  <si>
    <t>Questions:</t>
  </si>
  <si>
    <t>Current assets</t>
  </si>
  <si>
    <t>Cash and cash equivalents</t>
  </si>
  <si>
    <t>Receivables (net of allowance for doubtful accounts of $15,905 and $12,221, respectively)</t>
  </si>
  <si>
    <t>Income taxes receivable</t>
  </si>
  <si>
    <t>Notes receivable, net of allowances</t>
  </si>
  <si>
    <t>Other current assets</t>
  </si>
  <si>
    <t>Total current assets</t>
  </si>
  <si>
    <t>Property and equipment, at cost, net</t>
  </si>
  <si>
    <t>Goodwill</t>
  </si>
  <si>
    <t>Intangible assets, net</t>
  </si>
  <si>
    <t>Investments, employee benefit plans, at fair value</t>
  </si>
  <si>
    <t>Investments in unconsolidated entities</t>
  </si>
  <si>
    <t>Deferred income taxes</t>
  </si>
  <si>
    <t>Other assets</t>
  </si>
  <si>
    <t>Total assets</t>
  </si>
  <si>
    <t>Current liabilities</t>
  </si>
  <si>
    <t>Accounts payable</t>
  </si>
  <si>
    <t>Accrued expenses and other current liabilities</t>
  </si>
  <si>
    <t>Liability for guest loyalty program</t>
  </si>
  <si>
    <t>Current portion of long-term debt</t>
  </si>
  <si>
    <t>Total current liabilities</t>
  </si>
  <si>
    <t>Long-term debt</t>
  </si>
  <si>
    <t>Long-term portion</t>
  </si>
  <si>
    <t>Deferred compensation and retirement plan obligations</t>
  </si>
  <si>
    <t>Income taxes payable</t>
  </si>
  <si>
    <t>Other liabilities</t>
  </si>
  <si>
    <t>Total liabilities</t>
  </si>
  <si>
    <t>Commitments and Contingencies</t>
  </si>
  <si>
    <t>Common stock, $0.01 par value; 160,000,000 shares authorized; 95,065,638 shares issued at December 31, 2018 and December 31, 2017; 55,679,207 and 56,679,968 shares outstanding at December 31, 2018 and December 31, 2017, respectively</t>
  </si>
  <si>
    <t>Additional paid-in-capital</t>
  </si>
  <si>
    <t>Accumulated other comprehensive loss</t>
  </si>
  <si>
    <t>Treasury stock, at cost; 39,386,431 and 38,385,670 shares at December 31, 2018 and December 31, 2017, respectively</t>
  </si>
  <si>
    <t>Retained earnings</t>
  </si>
  <si>
    <t>Total shareholders’ deficit</t>
  </si>
  <si>
    <t>Total liabilities and shareholders’ deficit</t>
  </si>
  <si>
    <t>Consolidated Balance Sheets - USD ($) $ in Thousands</t>
  </si>
  <si>
    <t>Adjustments to reconcile net income to net cash provided by operating activities:</t>
  </si>
  <si>
    <t>Franchise agreement acquisition cost amortization</t>
  </si>
  <si>
    <t>Provision for bad debts, net</t>
  </si>
  <si>
    <t>Non-cash stock compensation and other charges</t>
  </si>
  <si>
    <t>Equity in net losses from unconsolidated joint ventures, less distributions received</t>
  </si>
  <si>
    <t>Franchise agreement acquisition cost, net of reimbursements</t>
  </si>
  <si>
    <t>Change in working capital and other, net of acquisition</t>
  </si>
  <si>
    <t>Net cash provided by operating activities</t>
  </si>
  <si>
    <t>Investment in property and equipment</t>
  </si>
  <si>
    <t>Investment in intangible assets</t>
  </si>
  <si>
    <t>Proceeds from sales of assets</t>
  </si>
  <si>
    <t>Business acquisition, net of cash acquired</t>
  </si>
  <si>
    <t>Asset acquisition, net of cash acquired</t>
  </si>
  <si>
    <t>Contributions to equity method investments</t>
  </si>
  <si>
    <t>Distributions from equity method investments</t>
  </si>
  <si>
    <t>Purchases of investments, employee benefit plans</t>
  </si>
  <si>
    <t>Proceeds from sales of investments, employee benefit plans</t>
  </si>
  <si>
    <t>Issuance of notes receivable</t>
  </si>
  <si>
    <t>Collections of notes receivable</t>
  </si>
  <si>
    <t>Other items, net</t>
  </si>
  <si>
    <t>Net cash used in investing activities</t>
  </si>
  <si>
    <t>Principal payments on long-term debt</t>
  </si>
  <si>
    <t>Dividends paid</t>
  </si>
  <si>
    <t>Debt issuance costs</t>
  </si>
  <si>
    <t>Proceeds from issuance of long term debt</t>
  </si>
  <si>
    <t>Proceeds from transfer of interest in notes receivable</t>
  </si>
  <si>
    <t>Proceeds from exercise of stock options</t>
  </si>
  <si>
    <t>Net cash used in financing activities</t>
  </si>
  <si>
    <t>Net change in cash and cash equivalents</t>
  </si>
  <si>
    <t>Effect of foreign exchange rate changes on cash and cash equivalents</t>
  </si>
  <si>
    <t>Cash and cash equivalents at beginning of period</t>
  </si>
  <si>
    <t>Cash and cash equivalents at end of period</t>
  </si>
  <si>
    <t>Income taxes, net of refunds</t>
  </si>
  <si>
    <t>Interest, net of capitalized interest</t>
  </si>
  <si>
    <t>Non-cash investing and financing activities:</t>
  </si>
  <si>
    <t>Dividends declared but not paid</t>
  </si>
  <si>
    <t>Consolidated Statements of Cash Flows</t>
  </si>
  <si>
    <t>CASH FLOWS FROM OPERATING ACTIVITIES</t>
  </si>
  <si>
    <t>Depreciation and amortization - marketing and reservation system</t>
  </si>
  <si>
    <t>Gain on disposal of assets, net</t>
  </si>
  <si>
    <t>Non-cash interest and other investment (income) loss</t>
  </si>
  <si>
    <t>CASH FLOWS FROM INVESTING ACTIVITIES</t>
  </si>
  <si>
    <t>CASH FLOWS FROM FINANCING ACTIVITIES</t>
  </si>
  <si>
    <t>Net (repayments) borrowings pursuant to revolving credit facilities</t>
  </si>
  <si>
    <t>Proceeds from other debt agreements</t>
  </si>
  <si>
    <t>Purchases of treasury stock</t>
  </si>
  <si>
    <t>Cash payments during the year for:</t>
  </si>
  <si>
    <t>Investment in property, equipment and intangibles acquired in accounts payable and accrued liabilities</t>
  </si>
  <si>
    <t>Sale of investment in unconsolidated joint venture</t>
  </si>
  <si>
    <t>Seller-financing to purchaser</t>
  </si>
  <si>
    <t>Total Debt</t>
  </si>
  <si>
    <t>Net Profit Margin</t>
  </si>
  <si>
    <t>Horizontal Analysis</t>
  </si>
  <si>
    <t>% Change 2017 to 2018</t>
  </si>
  <si>
    <t>% Change 2016 to 2017</t>
  </si>
  <si>
    <t>$ Change 2016 to 2017</t>
  </si>
  <si>
    <t>$ Change 2017 to 2018</t>
  </si>
  <si>
    <t>4. The largest item in revenue and in expense is Marketing and reservation system.  What are these two items and why are the numbers different?  Hint: See page 56 in the MD&amp;A</t>
  </si>
  <si>
    <t>Solvency Ratios</t>
  </si>
  <si>
    <t>EBIT</t>
  </si>
  <si>
    <t>Leverage Ratios</t>
  </si>
  <si>
    <t>Profitability Ratios</t>
  </si>
  <si>
    <t xml:space="preserve">Net Income </t>
  </si>
  <si>
    <t>Total Revenues</t>
  </si>
  <si>
    <t>Calculate Net Profit Margin</t>
  </si>
  <si>
    <t>Basic Earning Power (BEP)</t>
  </si>
  <si>
    <r>
      <t xml:space="preserve">Total Assets, </t>
    </r>
    <r>
      <rPr>
        <b/>
        <sz val="11"/>
        <color theme="1"/>
        <rFont val="Calibri"/>
        <family val="2"/>
        <scheme val="minor"/>
      </rPr>
      <t>Multiply by 1,000 to compare</t>
    </r>
  </si>
  <si>
    <t>Calculate BEP</t>
  </si>
  <si>
    <t>Asset Management Ratios</t>
  </si>
  <si>
    <t>Evaluating Receivables: Days Sales Outstanding</t>
  </si>
  <si>
    <t>a. Calculate Average Daily Sales</t>
  </si>
  <si>
    <t>365 days</t>
  </si>
  <si>
    <t>Average Sales per day</t>
  </si>
  <si>
    <r>
      <t xml:space="preserve">Receivables (net ……) </t>
    </r>
    <r>
      <rPr>
        <b/>
        <sz val="11"/>
        <color theme="1"/>
        <rFont val="Calibri"/>
        <family val="2"/>
        <scheme val="minor"/>
      </rPr>
      <t>X 1000</t>
    </r>
  </si>
  <si>
    <t>Average Sales per Day</t>
  </si>
  <si>
    <t>b. Calculate Days Sales Outstanding</t>
  </si>
  <si>
    <t>3.  Treasury Stock is a negative account that is almost as large as the Total Assets. What would have been the Total Shareholders' Equity if there had been no purchases of Treasury Stock?</t>
  </si>
  <si>
    <t>Suggested level for a good result</t>
  </si>
  <si>
    <t>Above 8%</t>
  </si>
  <si>
    <t>Above 12%</t>
  </si>
  <si>
    <t>50 days or less</t>
  </si>
  <si>
    <t>Deferred Revenue</t>
  </si>
  <si>
    <t>3. There is a significant decrease in income taxes in 2018 from previous years. What caused this decrease in income taxes? Hint: See page 45 of the 10-K report.</t>
  </si>
  <si>
    <r>
      <t xml:space="preserve">1. Many of Choice Hotels Income Statement accounts have remained </t>
    </r>
    <r>
      <rPr>
        <sz val="11"/>
        <rFont val="Calibri"/>
        <family val="2"/>
        <scheme val="minor"/>
      </rPr>
      <t>consistent</t>
    </r>
    <r>
      <rPr>
        <sz val="11"/>
        <color theme="1"/>
        <rFont val="Calibri"/>
        <family val="2"/>
        <scheme val="minor"/>
      </rPr>
      <t xml:space="preserve"> for the past 3 years. However, there is a notable difference from 2017 to 2018 in the Procurement Services revenue. What caused this difference? Hint: See page 44 in the 10-K report.</t>
    </r>
  </si>
  <si>
    <t>2. In comparing year-over-year expenses, there is a significant change in Depreciation and Amortization expense. What caused this change? Hint: See page 44 of the 10-K report.</t>
  </si>
  <si>
    <t>1. When you examine the Statement of Cash Flows, you recognize an Asset Acquisition. What business did Choice Hotels acquire in 2016? And how much did Choice Hotels spend? Hint: See the page 51  in the 10-K report.</t>
  </si>
  <si>
    <t>5. What is the most significant trend based on your horizontal analysis over this three-year period? Why?</t>
  </si>
  <si>
    <t>4. What does the “Long-term debt” item represent?</t>
  </si>
  <si>
    <t>2. What does the “Accrued expenses and other current liabilities” item represent?</t>
  </si>
  <si>
    <t>1. Choice Hotels works with franchisees who operate hotels under one of the Choice Hotels' brands such as Cambria Hotels, Sleep Inn, and Econo Lodge. The Balance Sheet lists an account called Property and equipment, at cost, net. What is Property and equipment, at cost, net and why was there a significant difference from 2017 to 2018?</t>
  </si>
  <si>
    <t>2. What does the “Investment in intangible assets” item represent?</t>
  </si>
  <si>
    <t>3. What does the “Principal payments on long-term debt” item represent?</t>
  </si>
  <si>
    <t>Explain the significance of your ratio calculations.</t>
  </si>
  <si>
    <t>5.     What is the most significant trend based on your horizontal analysis over this two-year period? Why?</t>
  </si>
  <si>
    <t>Ability to Current Liabilities: Current Ratio</t>
  </si>
  <si>
    <t>a. Calculate Current Ratio</t>
  </si>
  <si>
    <t>Current Assets</t>
  </si>
  <si>
    <t>Current Liabilities</t>
  </si>
  <si>
    <r>
      <t xml:space="preserve">b. Calculate </t>
    </r>
    <r>
      <rPr>
        <b/>
        <sz val="11"/>
        <color theme="1"/>
        <rFont val="Calibri"/>
        <family val="2"/>
        <scheme val="minor"/>
      </rPr>
      <t>Current Ratio</t>
    </r>
  </si>
  <si>
    <t>Above 0.42</t>
  </si>
  <si>
    <t>Debt Ratio</t>
  </si>
  <si>
    <t>Total Assets</t>
  </si>
  <si>
    <r>
      <t xml:space="preserve">c. Calculate </t>
    </r>
    <r>
      <rPr>
        <b/>
        <sz val="11"/>
        <color theme="1"/>
        <rFont val="Calibri"/>
        <family val="2"/>
        <scheme val="minor"/>
      </rPr>
      <t>Debt Ratio</t>
    </r>
  </si>
  <si>
    <t>Around .09</t>
  </si>
  <si>
    <t>There are various new brand programs implemented by company and an increase in volume with existing and new qualified vwendors also meant that procurement services revenue will increase.</t>
  </si>
  <si>
    <t>Depreciationb increased due to the acquisition of another hotel chain and amortization was related to purchase price allocated and contract assets acquisition costs.</t>
  </si>
  <si>
    <t>The tax act reduced the corporate income tax from 35% to 21% and companies have to pay on time tax in the name of transition tax on foreign subsidiiary's earnings.</t>
  </si>
  <si>
    <t xml:space="preserve">These expenses are incurred to make sure that marketing and reservation services are delivered appropriately. These expenses are recognized as services are rendered and goods are received. The company will provide any amount required by franchiser  if already designated amount is not sufficient. </t>
  </si>
  <si>
    <t>The Net profit is the most significant figure because it has shown a considerable change in terms of percentage points during the time of analysis.</t>
  </si>
  <si>
    <t xml:space="preserve">The property and equipment at cost, net is the amount of property after deduction of depreciation and there is a significant change because a new set of hotels was acquired by the company in 2018 adding to the property and equipment amount for the year 2018. </t>
  </si>
  <si>
    <t xml:space="preserve">These are the expenses which have become due but they have not been paid as yet. These may include rent expense for the month. </t>
  </si>
  <si>
    <t>The amount of shareholder's deficit would have been $ 183772 because the total liabilities are already more than total assets.</t>
  </si>
  <si>
    <t xml:space="preserve">Cash and cash equivalents have decreased over the period of time which means that the company has very less liquidity over the period of time. It may not be able to incur short term expenses due to shortage of cash. </t>
  </si>
  <si>
    <t>Assets were acquired in real estate which had to be used to franchise the Cambria Hotels brand.</t>
  </si>
  <si>
    <t>These assets dfo not have any physical existence. Typically, they include trademarks, copyrights or some specific knowledge.</t>
  </si>
  <si>
    <t>They represent the amount of long term debts paid off exclusive of any interest payments. The prinicpal payments reduce the actual amount of money payable to the creditor</t>
  </si>
  <si>
    <t xml:space="preserve">As far as the current ratio is concerned, although the figures have remained above the given criteria, there has been a considerable decrease in the year 2018 as compared to 2017. The current assets have decreased whereas the current liabilities have increased. This is also evident from the considerable decrease in cash and cash equivalents. The ratio shows the ability of a concern to pay off its short term debts if they all become due at the same time. </t>
  </si>
  <si>
    <t>The total debt to total Assets ratio shows the percentage of assets which is financed with loan as opposed to equity. A very hogh ratio in this regard shows that all of company's assets are financed by creditors.</t>
  </si>
  <si>
    <t>The net profit margin has increased in 2018 as compared to 2017 which means that the company has earned better margin on its sales.  Another explaination of this figure is that the company has controlled its espenses in abetter way in 2018 as compared to 2017 so net profit has been higher as a percentage of sales. The figure is highe than the minimum benchmark given and there is a considerable increase in the figure in 2018 as compared to 2017.</t>
  </si>
  <si>
    <t xml:space="preserve">The BEP shows ability of a firm to generate income from its assets. Although the figure for both years is higher than the minimum benchmark , there is a decrease in this figure in 2018 as compared to 2017. </t>
  </si>
  <si>
    <t>The days sales outstanding shows the number of days which a company takes to turn its inventory into sales. Figure for both years is less than the maximum threshold which means that company is doing well in this regard. There is a minimal change in the annual ratio from 2017 to 2018.</t>
  </si>
  <si>
    <t xml:space="preserve">The long term debt will be due for more than one year. In other words, their benefit will be yielded over a period which is more than one year. Company has to pay interest and principal over the life of loan.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</si>
</sst>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quot;$&quot;#,##0"/>
  </numFmts>
  <fonts count="6"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1"/>
      <color rgb="FF000000"/>
      <name val="Calibri"/>
      <family val="2"/>
      <scheme val="minor"/>
    </font>
    <font>
      <u/>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50">
    <xf numFmtId="0" fontId="0" fillId="0" borderId="0" xfId="0"/>
    <xf numFmtId="0" fontId="0" fillId="0" borderId="0" xfId="0" applyAlignment="1">
      <alignment horizontal="left" vertical="top" wrapText="1"/>
    </xf>
    <xf numFmtId="0" fontId="2" fillId="0" borderId="0" xfId="0" applyFont="1" applyAlignment="1"/>
    <xf numFmtId="0" fontId="2" fillId="0" borderId="1" xfId="0" applyFont="1" applyBorder="1" applyAlignment="1">
      <alignment wrapText="1"/>
    </xf>
    <xf numFmtId="0" fontId="0" fillId="0" borderId="1" xfId="0" applyBorder="1" applyAlignment="1">
      <alignment wrapText="1"/>
    </xf>
    <xf numFmtId="0" fontId="2" fillId="0" borderId="1" xfId="0" applyFont="1" applyBorder="1"/>
    <xf numFmtId="0" fontId="0" fillId="0" borderId="1" xfId="0" applyBorder="1"/>
    <xf numFmtId="0" fontId="2" fillId="0" borderId="1" xfId="0" applyFont="1" applyBorder="1" applyAlignment="1">
      <alignment horizontal="left" vertical="top" wrapText="1"/>
    </xf>
    <xf numFmtId="0" fontId="0" fillId="0" borderId="1" xfId="0" applyBorder="1" applyAlignment="1">
      <alignment horizontal="left" vertical="top" wrapText="1"/>
    </xf>
    <xf numFmtId="0" fontId="2" fillId="0" borderId="1" xfId="0" applyFont="1" applyBorder="1" applyAlignment="1">
      <alignment horizontal="center"/>
    </xf>
    <xf numFmtId="10" fontId="0" fillId="2" borderId="1" xfId="1" applyNumberFormat="1" applyFont="1" applyFill="1" applyBorder="1"/>
    <xf numFmtId="10" fontId="0" fillId="0" borderId="1" xfId="0" applyNumberFormat="1" applyBorder="1"/>
    <xf numFmtId="0" fontId="2" fillId="0" borderId="1" xfId="0" applyFont="1" applyBorder="1" applyAlignment="1">
      <alignment vertical="top"/>
    </xf>
    <xf numFmtId="0" fontId="2" fillId="0" borderId="1" xfId="0" applyFont="1" applyBorder="1" applyAlignment="1">
      <alignment vertical="center" wrapText="1"/>
    </xf>
    <xf numFmtId="0" fontId="2" fillId="0" borderId="1" xfId="0" applyFont="1" applyBorder="1" applyAlignment="1">
      <alignment horizontal="left" vertical="top" wrapText="1"/>
    </xf>
    <xf numFmtId="0" fontId="0" fillId="0" borderId="0" xfId="0" applyAlignment="1">
      <alignment horizontal="left" vertical="top" wrapText="1"/>
    </xf>
    <xf numFmtId="0" fontId="3" fillId="0" borderId="0" xfId="0" applyFont="1"/>
    <xf numFmtId="0" fontId="0" fillId="0" borderId="0" xfId="0" applyAlignment="1">
      <alignment vertical="top"/>
    </xf>
    <xf numFmtId="0" fontId="0" fillId="0" borderId="0" xfId="0" applyAlignment="1">
      <alignment vertical="top" wrapText="1"/>
    </xf>
    <xf numFmtId="0" fontId="4" fillId="0" borderId="0" xfId="0" applyFont="1"/>
    <xf numFmtId="0" fontId="2" fillId="0" borderId="0" xfId="0" applyFont="1"/>
    <xf numFmtId="0" fontId="0" fillId="3" borderId="1" xfId="0" applyFill="1" applyBorder="1"/>
    <xf numFmtId="0" fontId="0" fillId="0" borderId="0" xfId="0" applyBorder="1"/>
    <xf numFmtId="164" fontId="0" fillId="0" borderId="1" xfId="0" applyNumberFormat="1" applyBorder="1"/>
    <xf numFmtId="165" fontId="0" fillId="0" borderId="1" xfId="0" applyNumberFormat="1" applyBorder="1"/>
    <xf numFmtId="164" fontId="0" fillId="2" borderId="1" xfId="2" applyNumberFormat="1" applyFont="1" applyFill="1" applyBorder="1"/>
    <xf numFmtId="164" fontId="0" fillId="0" borderId="1" xfId="2" applyNumberFormat="1" applyFont="1" applyBorder="1"/>
    <xf numFmtId="10" fontId="0" fillId="0" borderId="1" xfId="2" applyNumberFormat="1" applyFont="1" applyBorder="1"/>
    <xf numFmtId="0" fontId="0" fillId="2" borderId="1" xfId="0" applyFill="1" applyBorder="1"/>
    <xf numFmtId="9" fontId="0" fillId="3" borderId="1" xfId="0" applyNumberFormat="1" applyFont="1" applyFill="1" applyBorder="1"/>
    <xf numFmtId="0" fontId="5" fillId="0" borderId="0" xfId="0" applyFont="1"/>
    <xf numFmtId="0" fontId="0" fillId="0" borderId="0" xfId="0" applyAlignment="1">
      <alignment horizontal="left" vertical="top" wrapText="1"/>
    </xf>
    <xf numFmtId="0" fontId="0" fillId="0" borderId="0" xfId="0" applyAlignment="1">
      <alignment horizontal="left" vertical="top"/>
    </xf>
    <xf numFmtId="0" fontId="3" fillId="0" borderId="0" xfId="0" applyFont="1" applyAlignment="1">
      <alignment horizontal="left" vertical="top"/>
    </xf>
    <xf numFmtId="165" fontId="0" fillId="2" borderId="1" xfId="2" applyNumberFormat="1" applyFont="1" applyFill="1" applyBorder="1"/>
    <xf numFmtId="10" fontId="0" fillId="0" borderId="1" xfId="1" applyNumberFormat="1" applyFont="1" applyBorder="1"/>
    <xf numFmtId="10" fontId="0" fillId="0" borderId="0" xfId="0" applyNumberFormat="1"/>
    <xf numFmtId="10" fontId="0" fillId="0" borderId="0" xfId="0" applyNumberFormat="1" applyAlignment="1">
      <alignment vertical="top" wrapText="1"/>
    </xf>
    <xf numFmtId="10" fontId="0" fillId="0" borderId="0" xfId="0" applyNumberFormat="1" applyAlignment="1">
      <alignment horizontal="left" vertical="top" wrapText="1"/>
    </xf>
    <xf numFmtId="10" fontId="0" fillId="0" borderId="0" xfId="0" applyNumberFormat="1" applyAlignment="1">
      <alignment vertical="top"/>
    </xf>
    <xf numFmtId="10" fontId="3" fillId="0" borderId="0" xfId="0" applyNumberFormat="1" applyFont="1"/>
    <xf numFmtId="0" fontId="0" fillId="0" borderId="0" xfId="0" applyAlignment="1">
      <alignment horizontal="left" vertical="top" wrapText="1"/>
    </xf>
    <xf numFmtId="0" fontId="2" fillId="0" borderId="1" xfId="0" applyFont="1" applyBorder="1" applyAlignment="1">
      <alignment horizontal="center"/>
    </xf>
    <xf numFmtId="0" fontId="2" fillId="0" borderId="1" xfId="0" applyFont="1" applyBorder="1" applyAlignment="1">
      <alignment horizontal="left" vertical="top" wrapText="1"/>
    </xf>
    <xf numFmtId="0" fontId="0" fillId="0" borderId="0" xfId="0" applyAlignment="1"/>
    <xf numFmtId="0" fontId="0" fillId="0" borderId="0" xfId="0" applyAlignment="1">
      <alignment wrapText="1"/>
    </xf>
    <xf numFmtId="0" fontId="0" fillId="0" borderId="0" xfId="0" applyAlignment="1">
      <alignment horizontal="center" vertical="top" wrapText="1"/>
    </xf>
    <xf numFmtId="0" fontId="3" fillId="0" borderId="0" xfId="0" applyFont="1" applyAlignment="1">
      <alignment wrapText="1"/>
    </xf>
    <xf numFmtId="10" fontId="0" fillId="0" borderId="0" xfId="2" applyNumberFormat="1" applyFont="1"/>
    <xf numFmtId="0" fontId="4" fillId="0" borderId="0" xfId="0" applyFont="1" applyAlignment="1">
      <alignment wrapText="1"/>
    </xf>
  </cellXfs>
  <cellStyles count="3">
    <cellStyle name="Currency" xfId="2" builtinId="4"/>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0</xdr:colOff>
      <xdr:row>20</xdr:row>
      <xdr:rowOff>0</xdr:rowOff>
    </xdr:to>
    <xdr:sp macro="" textlink="">
      <xdr:nvSpPr>
        <xdr:cNvPr id="2" name="TextBox 1" descr="Choice Hotels 10-K&#10;In Project 2, you will learn how to access US Securities and Exchange Commission public information about companies. You will also learn how to complete a horizontal analysis and to calculate and analyze ratios. &#10;Start by looking up the 10-K for Choice Hotels (CHH) for year 2018 on the SEC website.  Follow these steps:&#10; 1. Go to www.SEC.gov.&#10; 2. At the top on the right, click Company Filings.&#10; 3. In the fast search box, enter the Ticker Symbol for Choice Hotels, CHH. &#10; 4. Click Search&#10; 5. EDGAR search results will appear.  Notice the name and address for Choice Hotels. Also notice the box that reads Filter Results: Filing Type. Enter &quot;10-K&quot; and click Search.&#10; 6. You should see a 10-K with a filing date of 2019-02-26. This is the latest available at the time this project was developed.&#10; 7. There are two available formats of this 10-K data, and we will use the Documents to answer the questions. You will use the data provided in the worksheets to complete the Ratio Analysis and to answer related questions.&#10; 8. Complete the horizontal analysis of financial statements by filling in each grey box.&#10; 9. Answer all questions on each tab in this workbook.&#10;&#10;Note: Quarterly Financial Statements are not audited. Only annual financial statements are audited by a public accounting firm.&#10;">
          <a:extLst>
            <a:ext uri="{FF2B5EF4-FFF2-40B4-BE49-F238E27FC236}">
              <a16:creationId xmlns="" xmlns:a16="http://schemas.microsoft.com/office/drawing/2014/main" id="{00000000-0008-0000-0000-000002000000}"/>
            </a:ext>
          </a:extLst>
        </xdr:cNvPr>
        <xdr:cNvSpPr txBox="1"/>
      </xdr:nvSpPr>
      <xdr:spPr>
        <a:xfrm>
          <a:off x="609600" y="182880"/>
          <a:ext cx="7924800" cy="3474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Choice Hotels 10-K</a:t>
          </a:r>
        </a:p>
        <a:p>
          <a:r>
            <a:rPr lang="en-US" sz="1100">
              <a:solidFill>
                <a:schemeClr val="dk1"/>
              </a:solidFill>
              <a:effectLst/>
              <a:latin typeface="+mn-lt"/>
              <a:ea typeface="+mn-ea"/>
              <a:cs typeface="+mn-cs"/>
            </a:rPr>
            <a:t>In Project 2, you will learn how to access US Securities and Exchange Commission public information about companies. You will also learn how to complete</a:t>
          </a:r>
          <a:r>
            <a:rPr lang="en-US" sz="1100" baseline="0">
              <a:solidFill>
                <a:schemeClr val="dk1"/>
              </a:solidFill>
              <a:effectLst/>
              <a:latin typeface="+mn-lt"/>
              <a:ea typeface="+mn-ea"/>
              <a:cs typeface="+mn-cs"/>
            </a:rPr>
            <a:t> a horizontal analysis and to</a:t>
          </a:r>
          <a:r>
            <a:rPr lang="en-US" sz="1100">
              <a:solidFill>
                <a:schemeClr val="dk1"/>
              </a:solidFill>
              <a:effectLst/>
              <a:latin typeface="+mn-lt"/>
              <a:ea typeface="+mn-ea"/>
              <a:cs typeface="+mn-cs"/>
            </a:rPr>
            <a:t> calculate and analyze ratios. </a:t>
          </a:r>
        </a:p>
        <a:p>
          <a:r>
            <a:rPr lang="en-US" sz="1100">
              <a:solidFill>
                <a:schemeClr val="dk1"/>
              </a:solidFill>
              <a:effectLst/>
              <a:latin typeface="+mn-lt"/>
              <a:ea typeface="+mn-ea"/>
              <a:cs typeface="+mn-cs"/>
            </a:rPr>
            <a:t>Start by looking up the 10-K for Choice Hotels (CHH) for year 2018 on the SEC website.  Follow these steps:</a:t>
          </a:r>
        </a:p>
        <a:p>
          <a:r>
            <a:rPr lang="en-US" sz="1100">
              <a:solidFill>
                <a:schemeClr val="dk1"/>
              </a:solidFill>
              <a:effectLst/>
              <a:latin typeface="+mn-lt"/>
              <a:ea typeface="+mn-ea"/>
              <a:cs typeface="+mn-cs"/>
            </a:rPr>
            <a:t>	1. Go to www.SEC.gov.</a:t>
          </a:r>
        </a:p>
        <a:p>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2.</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At the top on the right, click </a:t>
          </a:r>
          <a:r>
            <a:rPr lang="en-US" sz="1100" b="1">
              <a:solidFill>
                <a:schemeClr val="dk1"/>
              </a:solidFill>
              <a:effectLst/>
              <a:latin typeface="+mn-lt"/>
              <a:ea typeface="+mn-ea"/>
              <a:cs typeface="+mn-cs"/>
            </a:rPr>
            <a:t>Company Filings</a:t>
          </a:r>
          <a:r>
            <a:rPr lang="en-US" sz="1100" b="0">
              <a:solidFill>
                <a:schemeClr val="dk1"/>
              </a:solidFill>
              <a:effectLst/>
              <a:latin typeface="+mn-lt"/>
              <a:ea typeface="+mn-ea"/>
              <a:cs typeface="+mn-cs"/>
            </a:rPr>
            <a:t>.</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3.</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In the fast search box, enter the Ticker Symbol for Choice Hotels, </a:t>
          </a:r>
          <a:r>
            <a:rPr lang="en-US" sz="1100" b="0">
              <a:solidFill>
                <a:schemeClr val="dk1"/>
              </a:solidFill>
              <a:effectLst/>
              <a:latin typeface="+mn-lt"/>
              <a:ea typeface="+mn-ea"/>
              <a:cs typeface="+mn-cs"/>
            </a:rPr>
            <a:t>CHH.</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4. Click </a:t>
          </a:r>
          <a:r>
            <a:rPr lang="en-US" sz="1100" b="1">
              <a:solidFill>
                <a:schemeClr val="dk1"/>
              </a:solidFill>
              <a:effectLst/>
              <a:latin typeface="+mn-lt"/>
              <a:ea typeface="+mn-ea"/>
              <a:cs typeface="+mn-cs"/>
            </a:rPr>
            <a:t>Search</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5. EDGAR search</a:t>
          </a:r>
          <a:r>
            <a:rPr lang="en-US" sz="1100" baseline="0">
              <a:solidFill>
                <a:schemeClr val="dk1"/>
              </a:solidFill>
              <a:effectLst/>
              <a:latin typeface="+mn-lt"/>
              <a:ea typeface="+mn-ea"/>
              <a:cs typeface="+mn-cs"/>
            </a:rPr>
            <a:t> results</a:t>
          </a:r>
          <a:r>
            <a:rPr lang="en-US" sz="1100">
              <a:solidFill>
                <a:schemeClr val="dk1"/>
              </a:solidFill>
              <a:effectLst/>
              <a:latin typeface="+mn-lt"/>
              <a:ea typeface="+mn-ea"/>
              <a:cs typeface="+mn-cs"/>
            </a:rPr>
            <a:t> will appear.  Notice the name and address for Choice Hotels. Also notice the box that reads Filter Results: Filing Type. Enter "</a:t>
          </a:r>
          <a:r>
            <a:rPr lang="en-US" sz="1100" b="0">
              <a:solidFill>
                <a:schemeClr val="dk1"/>
              </a:solidFill>
              <a:effectLst/>
              <a:latin typeface="+mn-lt"/>
              <a:ea typeface="+mn-ea"/>
              <a:cs typeface="+mn-cs"/>
            </a:rPr>
            <a:t>10-K"</a:t>
          </a:r>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and c</a:t>
          </a:r>
          <a:r>
            <a:rPr lang="en-US" sz="1100">
              <a:solidFill>
                <a:schemeClr val="dk1"/>
              </a:solidFill>
              <a:effectLst/>
              <a:latin typeface="+mn-lt"/>
              <a:ea typeface="+mn-ea"/>
              <a:cs typeface="+mn-cs"/>
            </a:rPr>
            <a:t>lick</a:t>
          </a:r>
          <a:r>
            <a:rPr lang="en-US" sz="1100" b="1">
              <a:solidFill>
                <a:schemeClr val="dk1"/>
              </a:solidFill>
              <a:effectLst/>
              <a:latin typeface="+mn-lt"/>
              <a:ea typeface="+mn-ea"/>
              <a:cs typeface="+mn-cs"/>
            </a:rPr>
            <a:t> Search</a:t>
          </a:r>
          <a:r>
            <a:rPr lang="en-US" sz="1100" b="0">
              <a:solidFill>
                <a:schemeClr val="dk1"/>
              </a:solidFill>
              <a:effectLst/>
              <a:latin typeface="+mn-lt"/>
              <a:ea typeface="+mn-ea"/>
              <a:cs typeface="+mn-cs"/>
            </a:rPr>
            <a:t>.</a:t>
          </a:r>
        </a:p>
        <a:p>
          <a:r>
            <a:rPr lang="en-US" sz="1100" b="1">
              <a:solidFill>
                <a:schemeClr val="dk1"/>
              </a:solidFill>
              <a:effectLst/>
              <a:latin typeface="+mn-lt"/>
              <a:ea typeface="+mn-ea"/>
              <a:cs typeface="+mn-cs"/>
            </a:rPr>
            <a:t>	</a:t>
          </a:r>
          <a:r>
            <a:rPr lang="en-US" sz="1100" b="0">
              <a:solidFill>
                <a:schemeClr val="dk1"/>
              </a:solidFill>
              <a:effectLst/>
              <a:latin typeface="+mn-lt"/>
              <a:ea typeface="+mn-ea"/>
              <a:cs typeface="+mn-cs"/>
            </a:rPr>
            <a:t>6.</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You should see a 10-K with a filing date of 2019-02-26. This is the latest available at the time this project was developed.</a:t>
          </a:r>
        </a:p>
        <a:p>
          <a:r>
            <a:rPr lang="en-US" sz="1100">
              <a:solidFill>
                <a:schemeClr val="dk1"/>
              </a:solidFill>
              <a:effectLst/>
              <a:latin typeface="+mn-lt"/>
              <a:ea typeface="+mn-ea"/>
              <a:cs typeface="+mn-cs"/>
            </a:rPr>
            <a:t>	7. There are two available formats of this 10-K data, and we will use the </a:t>
          </a:r>
          <a:r>
            <a:rPr lang="en-US" sz="1100" b="1">
              <a:solidFill>
                <a:schemeClr val="dk1"/>
              </a:solidFill>
              <a:effectLst/>
              <a:latin typeface="+mn-lt"/>
              <a:ea typeface="+mn-ea"/>
              <a:cs typeface="+mn-cs"/>
            </a:rPr>
            <a:t>Documents </a:t>
          </a:r>
          <a:r>
            <a:rPr lang="en-US" sz="1100">
              <a:solidFill>
                <a:schemeClr val="dk1"/>
              </a:solidFill>
              <a:effectLst/>
              <a:latin typeface="+mn-lt"/>
              <a:ea typeface="+mn-ea"/>
              <a:cs typeface="+mn-cs"/>
            </a:rPr>
            <a:t>to answer the questions. You will use the data provided in the worksheets to complete</a:t>
          </a:r>
          <a:r>
            <a:rPr lang="en-US" sz="1100" baseline="0">
              <a:solidFill>
                <a:schemeClr val="dk1"/>
              </a:solidFill>
              <a:effectLst/>
              <a:latin typeface="+mn-lt"/>
              <a:ea typeface="+mn-ea"/>
              <a:cs typeface="+mn-cs"/>
            </a:rPr>
            <a:t> the Ratio Analysis and to answer related questions.</a:t>
          </a:r>
        </a:p>
        <a:p>
          <a:r>
            <a:rPr lang="en-US" sz="1100" baseline="0">
              <a:solidFill>
                <a:schemeClr val="dk1"/>
              </a:solidFill>
              <a:effectLst/>
              <a:latin typeface="+mn-lt"/>
              <a:ea typeface="+mn-ea"/>
              <a:cs typeface="+mn-cs"/>
            </a:rPr>
            <a:t>	8. Complete the horizontal analysis of financial statements by filling in each grey box.</a:t>
          </a:r>
        </a:p>
        <a:p>
          <a:r>
            <a:rPr lang="en-US" sz="1100" baseline="0">
              <a:solidFill>
                <a:schemeClr val="dk1"/>
              </a:solidFill>
              <a:effectLst/>
              <a:latin typeface="+mn-lt"/>
              <a:ea typeface="+mn-ea"/>
              <a:cs typeface="+mn-cs"/>
            </a:rPr>
            <a:t>	9. Answer all questions on each tab in this workbook.</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10. Explain the significance of your ratio calculations.</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Note:</a:t>
          </a:r>
          <a:r>
            <a:rPr lang="en-US" sz="1100">
              <a:solidFill>
                <a:schemeClr val="dk1"/>
              </a:solidFill>
              <a:effectLst/>
              <a:latin typeface="+mn-lt"/>
              <a:ea typeface="+mn-ea"/>
              <a:cs typeface="+mn-cs"/>
            </a:rPr>
            <a:t> Quarterly Financial Statements are not audited. Only annual financial statements are audited by a public accounting firm.</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312420</xdr:colOff>
      <xdr:row>0</xdr:row>
      <xdr:rowOff>133350</xdr:rowOff>
    </xdr:from>
    <xdr:to>
      <xdr:col>8</xdr:col>
      <xdr:colOff>0</xdr:colOff>
      <xdr:row>3</xdr:row>
      <xdr:rowOff>85725</xdr:rowOff>
    </xdr:to>
    <xdr:sp macro="" textlink="">
      <xdr:nvSpPr>
        <xdr:cNvPr id="2" name="TextBox 1" descr=" Open the 10-K document, chh1231201810-k.htm and read pages 4 and 5.  This is the overview of the business.   Answer the following questions:&#10;">
          <a:extLst>
            <a:ext uri="{FF2B5EF4-FFF2-40B4-BE49-F238E27FC236}">
              <a16:creationId xmlns="" xmlns:a16="http://schemas.microsoft.com/office/drawing/2014/main" id="{00000000-0008-0000-0100-000002000000}"/>
            </a:ext>
          </a:extLst>
        </xdr:cNvPr>
        <xdr:cNvSpPr txBox="1"/>
      </xdr:nvSpPr>
      <xdr:spPr>
        <a:xfrm>
          <a:off x="312420" y="133350"/>
          <a:ext cx="4564380" cy="5010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Open the 10-K document, </a:t>
          </a:r>
          <a:r>
            <a:rPr lang="en-US" sz="1100" u="none" strike="noStrike">
              <a:solidFill>
                <a:schemeClr val="dk1"/>
              </a:solidFill>
              <a:effectLst/>
              <a:latin typeface="+mn-lt"/>
              <a:ea typeface="+mn-ea"/>
              <a:cs typeface="+mn-cs"/>
              <a:hlinkClick xmlns:r="http://schemas.openxmlformats.org/officeDocument/2006/relationships" r:id=""/>
            </a:rPr>
            <a:t>chh1231201810-k.htm</a:t>
          </a:r>
          <a:r>
            <a:rPr lang="en-US" sz="1100"/>
            <a:t> and read pages 4 and 5.</a:t>
          </a:r>
          <a:r>
            <a:rPr lang="en-US" sz="1100" baseline="0"/>
            <a:t>  This is the overview of the business.   Answer the following questions:</a:t>
          </a:r>
          <a:endParaRPr lang="en-US" sz="1100"/>
        </a:p>
      </xdr:txBody>
    </xdr:sp>
    <xdr:clientData/>
  </xdr:twoCellAnchor>
  <xdr:twoCellAnchor>
    <xdr:from>
      <xdr:col>0</xdr:col>
      <xdr:colOff>304800</xdr:colOff>
      <xdr:row>4</xdr:row>
      <xdr:rowOff>7620</xdr:rowOff>
    </xdr:from>
    <xdr:to>
      <xdr:col>8</xdr:col>
      <xdr:colOff>7620</xdr:colOff>
      <xdr:row>6</xdr:row>
      <xdr:rowOff>180975</xdr:rowOff>
    </xdr:to>
    <xdr:sp macro="" textlink="">
      <xdr:nvSpPr>
        <xdr:cNvPr id="3" name="TextBox 2" descr=" Open the 10-K document, chh1231201810-k.htm and read pages 4 and 5.  This is the overview of the business.   Answer the following questions:&#10;">
          <a:extLst>
            <a:ext uri="{FF2B5EF4-FFF2-40B4-BE49-F238E27FC236}">
              <a16:creationId xmlns="" xmlns:a16="http://schemas.microsoft.com/office/drawing/2014/main" id="{00000000-0008-0000-0100-000003000000}"/>
            </a:ext>
          </a:extLst>
        </xdr:cNvPr>
        <xdr:cNvSpPr txBox="1"/>
      </xdr:nvSpPr>
      <xdr:spPr>
        <a:xfrm>
          <a:off x="304800" y="739140"/>
          <a:ext cx="4579620" cy="53911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1. Discuss Choice Hotels’ business model.</a:t>
          </a:r>
        </a:p>
      </xdr:txBody>
    </xdr:sp>
    <xdr:clientData/>
  </xdr:twoCellAnchor>
  <xdr:twoCellAnchor>
    <xdr:from>
      <xdr:col>0</xdr:col>
      <xdr:colOff>287655</xdr:colOff>
      <xdr:row>7</xdr:row>
      <xdr:rowOff>57150</xdr:rowOff>
    </xdr:from>
    <xdr:to>
      <xdr:col>8</xdr:col>
      <xdr:colOff>0</xdr:colOff>
      <xdr:row>15</xdr:row>
      <xdr:rowOff>7620</xdr:rowOff>
    </xdr:to>
    <xdr:sp macro="" textlink="">
      <xdr:nvSpPr>
        <xdr:cNvPr id="4" name="TextBox 3" descr="Answer:&#10;">
          <a:extLst>
            <a:ext uri="{FF2B5EF4-FFF2-40B4-BE49-F238E27FC236}">
              <a16:creationId xmlns="" xmlns:a16="http://schemas.microsoft.com/office/drawing/2014/main" id="{00000000-0008-0000-0100-000004000000}"/>
            </a:ext>
          </a:extLst>
        </xdr:cNvPr>
        <xdr:cNvSpPr txBox="1"/>
      </xdr:nvSpPr>
      <xdr:spPr>
        <a:xfrm>
          <a:off x="287655" y="1337310"/>
          <a:ext cx="4589145" cy="14135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Answer: The business</a:t>
          </a:r>
          <a:r>
            <a:rPr lang="en-US" sz="1100" baseline="0"/>
            <a:t> model of the Company revolves around franchising. The hotels are given as franchises to people in various countries. The basic setup is developed and maintained by the company whereas operations are run by franchisee who is the local party running the operations.</a:t>
          </a:r>
          <a:endParaRPr lang="en-US" sz="1100"/>
        </a:p>
      </xdr:txBody>
    </xdr:sp>
    <xdr:clientData/>
  </xdr:twoCellAnchor>
  <xdr:twoCellAnchor>
    <xdr:from>
      <xdr:col>0</xdr:col>
      <xdr:colOff>295275</xdr:colOff>
      <xdr:row>16</xdr:row>
      <xdr:rowOff>9525</xdr:rowOff>
    </xdr:from>
    <xdr:to>
      <xdr:col>7</xdr:col>
      <xdr:colOff>601980</xdr:colOff>
      <xdr:row>20</xdr:row>
      <xdr:rowOff>171450</xdr:rowOff>
    </xdr:to>
    <xdr:sp macro="" textlink="">
      <xdr:nvSpPr>
        <xdr:cNvPr id="5" name="TextBox 4" descr="2.  On page 5, there is a sentence that reads in part, &quot;Historically, we have returned value to our shareholders in two primary ways:&quot;&#10;&#10;What are the two ways?&#10;">
          <a:extLst>
            <a:ext uri="{FF2B5EF4-FFF2-40B4-BE49-F238E27FC236}">
              <a16:creationId xmlns="" xmlns:a16="http://schemas.microsoft.com/office/drawing/2014/main" id="{00000000-0008-0000-0100-000005000000}"/>
            </a:ext>
          </a:extLst>
        </xdr:cNvPr>
        <xdr:cNvSpPr txBox="1"/>
      </xdr:nvSpPr>
      <xdr:spPr>
        <a:xfrm>
          <a:off x="295275" y="2935605"/>
          <a:ext cx="4573905" cy="8934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2.  On page 5, there is a sentence that reads in part, "</a:t>
          </a:r>
          <a:r>
            <a:rPr lang="en-US" sz="1100" b="0" i="0">
              <a:solidFill>
                <a:schemeClr val="dk1"/>
              </a:solidFill>
              <a:effectLst/>
              <a:latin typeface="+mn-lt"/>
              <a:ea typeface="+mn-ea"/>
              <a:cs typeface="+mn-cs"/>
            </a:rPr>
            <a:t>Historically, we have returned value to our shareholders in two primary ways:"</a:t>
          </a:r>
        </a:p>
        <a:p>
          <a:endParaRPr lang="en-US" sz="1100" b="0" i="0">
            <a:solidFill>
              <a:schemeClr val="dk1"/>
            </a:solidFill>
            <a:effectLst/>
            <a:latin typeface="+mn-lt"/>
            <a:ea typeface="+mn-ea"/>
            <a:cs typeface="+mn-cs"/>
          </a:endParaRPr>
        </a:p>
        <a:p>
          <a:r>
            <a:rPr lang="en-US" sz="1100" b="0" i="0">
              <a:solidFill>
                <a:schemeClr val="dk1"/>
              </a:solidFill>
              <a:effectLst/>
              <a:latin typeface="+mn-lt"/>
              <a:ea typeface="+mn-ea"/>
              <a:cs typeface="+mn-cs"/>
            </a:rPr>
            <a:t>What</a:t>
          </a:r>
          <a:r>
            <a:rPr lang="en-US" sz="1100" b="0" i="0" baseline="0">
              <a:solidFill>
                <a:schemeClr val="dk1"/>
              </a:solidFill>
              <a:effectLst/>
              <a:latin typeface="+mn-lt"/>
              <a:ea typeface="+mn-ea"/>
              <a:cs typeface="+mn-cs"/>
            </a:rPr>
            <a:t> are the two ways?</a:t>
          </a:r>
          <a:endParaRPr lang="en-US" sz="1100"/>
        </a:p>
      </xdr:txBody>
    </xdr:sp>
    <xdr:clientData/>
  </xdr:twoCellAnchor>
  <xdr:twoCellAnchor>
    <xdr:from>
      <xdr:col>0</xdr:col>
      <xdr:colOff>297180</xdr:colOff>
      <xdr:row>21</xdr:row>
      <xdr:rowOff>53340</xdr:rowOff>
    </xdr:from>
    <xdr:to>
      <xdr:col>7</xdr:col>
      <xdr:colOff>601980</xdr:colOff>
      <xdr:row>31</xdr:row>
      <xdr:rowOff>0</xdr:rowOff>
    </xdr:to>
    <xdr:sp macro="" textlink="">
      <xdr:nvSpPr>
        <xdr:cNvPr id="6" name="TextBox 5" descr="Answer: &#10;">
          <a:extLst>
            <a:ext uri="{FF2B5EF4-FFF2-40B4-BE49-F238E27FC236}">
              <a16:creationId xmlns="" xmlns:a16="http://schemas.microsoft.com/office/drawing/2014/main" id="{00000000-0008-0000-0100-000006000000}"/>
            </a:ext>
          </a:extLst>
        </xdr:cNvPr>
        <xdr:cNvSpPr txBox="1"/>
      </xdr:nvSpPr>
      <xdr:spPr>
        <a:xfrm>
          <a:off x="297180" y="3893820"/>
          <a:ext cx="4572000" cy="17754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Answer: Share repurchase and dividends are the two ways</a:t>
          </a:r>
          <a:r>
            <a:rPr lang="en-US" sz="1100" baseline="0"/>
            <a:t> in which value has been returned to shareholders. </a:t>
          </a:r>
          <a:endParaRPr lang="en-US" sz="1100"/>
        </a:p>
      </xdr:txBody>
    </xdr:sp>
    <xdr:clientData/>
  </xdr:twoCellAnchor>
  <xdr:twoCellAnchor>
    <xdr:from>
      <xdr:col>0</xdr:col>
      <xdr:colOff>291464</xdr:colOff>
      <xdr:row>31</xdr:row>
      <xdr:rowOff>180974</xdr:rowOff>
    </xdr:from>
    <xdr:to>
      <xdr:col>7</xdr:col>
      <xdr:colOff>609599</xdr:colOff>
      <xdr:row>35</xdr:row>
      <xdr:rowOff>175259</xdr:rowOff>
    </xdr:to>
    <xdr:sp macro="" textlink="">
      <xdr:nvSpPr>
        <xdr:cNvPr id="7" name="TextBox 6" descr="3. Choice Hotels is a company that has grown to over $1 billion in assets in 2018.  So $100 million is a big number for Choice.  Also on page 5, how much did Choice Hotels pay as a Special Dividend in 2012?&#10;">
          <a:extLst>
            <a:ext uri="{FF2B5EF4-FFF2-40B4-BE49-F238E27FC236}">
              <a16:creationId xmlns="" xmlns:a16="http://schemas.microsoft.com/office/drawing/2014/main" id="{00000000-0008-0000-0100-000007000000}"/>
            </a:ext>
          </a:extLst>
        </xdr:cNvPr>
        <xdr:cNvSpPr txBox="1"/>
      </xdr:nvSpPr>
      <xdr:spPr>
        <a:xfrm>
          <a:off x="291464" y="5850254"/>
          <a:ext cx="4585335" cy="7258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3.</a:t>
          </a:r>
          <a:r>
            <a:rPr lang="en-US" sz="1100" baseline="0"/>
            <a:t> Choice Hotels is a company that has grown to over $1 billion in assets in 2018.  So $100 million is a big number for Choice.  Also on page 5, how much did Choice Hotels pay as a Special Dividend in 2012?</a:t>
          </a:r>
          <a:endParaRPr lang="en-US" sz="1100"/>
        </a:p>
      </xdr:txBody>
    </xdr:sp>
    <xdr:clientData/>
  </xdr:twoCellAnchor>
  <xdr:twoCellAnchor>
    <xdr:from>
      <xdr:col>0</xdr:col>
      <xdr:colOff>297181</xdr:colOff>
      <xdr:row>36</xdr:row>
      <xdr:rowOff>95250</xdr:rowOff>
    </xdr:from>
    <xdr:to>
      <xdr:col>8</xdr:col>
      <xdr:colOff>0</xdr:colOff>
      <xdr:row>41</xdr:row>
      <xdr:rowOff>0</xdr:rowOff>
    </xdr:to>
    <xdr:sp macro="" textlink="">
      <xdr:nvSpPr>
        <xdr:cNvPr id="8" name="TextBox 7" descr="Answer:&#10;">
          <a:extLst>
            <a:ext uri="{FF2B5EF4-FFF2-40B4-BE49-F238E27FC236}">
              <a16:creationId xmlns="" xmlns:a16="http://schemas.microsoft.com/office/drawing/2014/main" id="{00000000-0008-0000-0100-000008000000}"/>
            </a:ext>
          </a:extLst>
        </xdr:cNvPr>
        <xdr:cNvSpPr txBox="1"/>
      </xdr:nvSpPr>
      <xdr:spPr>
        <a:xfrm>
          <a:off x="297181" y="6678930"/>
          <a:ext cx="4579619" cy="819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Answer: A special dividend of approximately $</a:t>
          </a:r>
          <a:r>
            <a:rPr lang="en-US" sz="1100" baseline="0"/>
            <a:t> 600 million was paid by the company in 2012.</a:t>
          </a:r>
          <a:endParaRPr lang="en-US" sz="1100"/>
        </a:p>
      </xdr:txBody>
    </xdr:sp>
    <xdr:clientData/>
  </xdr:twoCellAnchor>
  <xdr:twoCellAnchor>
    <xdr:from>
      <xdr:col>0</xdr:col>
      <xdr:colOff>281941</xdr:colOff>
      <xdr:row>42</xdr:row>
      <xdr:rowOff>11429</xdr:rowOff>
    </xdr:from>
    <xdr:to>
      <xdr:col>8</xdr:col>
      <xdr:colOff>7621</xdr:colOff>
      <xdr:row>54</xdr:row>
      <xdr:rowOff>156210</xdr:rowOff>
    </xdr:to>
    <xdr:sp macro="" textlink="">
      <xdr:nvSpPr>
        <xdr:cNvPr id="9" name="TextBox 8" descr="Note:&#10;The Business section continues to page 23, where the Risk section begins.  A consultant would be well advised to read all of both sections.  The items in 10-K Risk section are designed to give full disclosure.&#10;&#10;Of more interest is a section starting on page 37:&#10;Item 7.&#10;Management’s Discussion and Analysis of Financial Condition and Results of Operations. (MD&amp;A)&#10;This is where management tells shareholders what happened and why.  &#10;&#10;The following questions apply to the MD&amp;A.">
          <a:extLst>
            <a:ext uri="{FF2B5EF4-FFF2-40B4-BE49-F238E27FC236}">
              <a16:creationId xmlns="" xmlns:a16="http://schemas.microsoft.com/office/drawing/2014/main" id="{00000000-0008-0000-0100-000009000000}"/>
            </a:ext>
          </a:extLst>
        </xdr:cNvPr>
        <xdr:cNvSpPr txBox="1"/>
      </xdr:nvSpPr>
      <xdr:spPr>
        <a:xfrm>
          <a:off x="281941" y="7692389"/>
          <a:ext cx="4602480" cy="23393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p>
        <a:p>
          <a:r>
            <a:rPr lang="en-US" sz="1100"/>
            <a:t>The Business</a:t>
          </a:r>
          <a:r>
            <a:rPr lang="en-US" sz="1100" baseline="0"/>
            <a:t> section continues to page 23, where the Risk section begins.  A consultant would be well advised to read all of both sections.  The items in 10-K Risk section are designed to give full disclosure.</a:t>
          </a:r>
        </a:p>
        <a:p>
          <a:endParaRPr lang="en-US" sz="1100" baseline="0"/>
        </a:p>
        <a:p>
          <a:r>
            <a:rPr lang="en-US" sz="1100" baseline="0"/>
            <a:t>Of more interest is a section starting on page 37:</a:t>
          </a:r>
        </a:p>
        <a:p>
          <a:pPr fontAlgn="t"/>
          <a:r>
            <a:rPr lang="en-US" sz="1100" b="1">
              <a:solidFill>
                <a:schemeClr val="dk1"/>
              </a:solidFill>
              <a:effectLst/>
              <a:latin typeface="+mn-lt"/>
              <a:ea typeface="+mn-ea"/>
              <a:cs typeface="+mn-cs"/>
            </a:rPr>
            <a:t>Item 7.</a:t>
          </a:r>
          <a:endParaRPr lang="en-US" sz="1100">
            <a:effectLst/>
          </a:endParaRPr>
        </a:p>
        <a:p>
          <a:pPr fontAlgn="t"/>
          <a:r>
            <a:rPr lang="en-US" sz="1100" b="1">
              <a:solidFill>
                <a:schemeClr val="dk1"/>
              </a:solidFill>
              <a:effectLst/>
              <a:latin typeface="+mn-lt"/>
              <a:ea typeface="+mn-ea"/>
              <a:cs typeface="+mn-cs"/>
            </a:rPr>
            <a:t>Management’s Discussion and Analysis of Financial Condition and Results of Operations. </a:t>
          </a:r>
          <a:r>
            <a:rPr lang="en-US" sz="1100" b="0">
              <a:solidFill>
                <a:schemeClr val="dk1"/>
              </a:solidFill>
              <a:effectLst/>
              <a:latin typeface="+mn-lt"/>
              <a:ea typeface="+mn-ea"/>
              <a:cs typeface="+mn-cs"/>
            </a:rPr>
            <a:t>(MD&amp;A)</a:t>
          </a:r>
          <a:endParaRPr lang="en-US" sz="1100">
            <a:effectLst/>
          </a:endParaRPr>
        </a:p>
        <a:p>
          <a:r>
            <a:rPr lang="en-US"/>
            <a:t>This is where management tells shareholders</a:t>
          </a:r>
          <a:r>
            <a:rPr lang="en-US" baseline="0"/>
            <a:t> what happened and why.  </a:t>
          </a:r>
        </a:p>
        <a:p>
          <a:endParaRPr lang="en-US" baseline="0"/>
        </a:p>
        <a:p>
          <a:r>
            <a:rPr lang="en-US" baseline="0"/>
            <a:t>The following questions apply to the MD&amp;A.</a:t>
          </a:r>
          <a:r>
            <a:rPr lang="en-US"/>
            <a:t/>
          </a:r>
          <a:br>
            <a:rPr lang="en-US"/>
          </a:br>
          <a:endParaRPr lang="en-US" sz="1100" baseline="0"/>
        </a:p>
        <a:p>
          <a:endParaRPr lang="en-US" sz="1100" baseline="0"/>
        </a:p>
        <a:p>
          <a:endParaRPr lang="en-US" sz="1100"/>
        </a:p>
      </xdr:txBody>
    </xdr:sp>
    <xdr:clientData/>
  </xdr:twoCellAnchor>
  <xdr:twoCellAnchor>
    <xdr:from>
      <xdr:col>0</xdr:col>
      <xdr:colOff>274321</xdr:colOff>
      <xdr:row>55</xdr:row>
      <xdr:rowOff>95250</xdr:rowOff>
    </xdr:from>
    <xdr:to>
      <xdr:col>8</xdr:col>
      <xdr:colOff>7621</xdr:colOff>
      <xdr:row>62</xdr:row>
      <xdr:rowOff>121920</xdr:rowOff>
    </xdr:to>
    <xdr:sp macro="" textlink="">
      <xdr:nvSpPr>
        <xdr:cNvPr id="10" name="TextBox 9" descr="4. What happened on February 1, 2018?  Hint: You may find it useful to read Item 7.&#10;Management’s Discussion and Analysis of Financial Condition and Results of Operations.&#10;&#10;Pages 37 and 51 are especially useful.  Item 25 on Page 106 gives details.&#10;">
          <a:extLst>
            <a:ext uri="{FF2B5EF4-FFF2-40B4-BE49-F238E27FC236}">
              <a16:creationId xmlns="" xmlns:a16="http://schemas.microsoft.com/office/drawing/2014/main" id="{00000000-0008-0000-0100-00000A000000}"/>
            </a:ext>
          </a:extLst>
        </xdr:cNvPr>
        <xdr:cNvSpPr txBox="1"/>
      </xdr:nvSpPr>
      <xdr:spPr>
        <a:xfrm>
          <a:off x="274321" y="10153650"/>
          <a:ext cx="4610100" cy="13068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t"/>
          <a:r>
            <a:rPr lang="en-US" sz="1100"/>
            <a:t>4. What happened on February 1, 2018?  Hint: You may find it useful to read</a:t>
          </a:r>
          <a:r>
            <a:rPr lang="en-US" sz="1100" baseline="0"/>
            <a:t> </a:t>
          </a:r>
          <a:r>
            <a:rPr lang="en-US" sz="1100" b="1" i="0">
              <a:solidFill>
                <a:schemeClr val="dk1"/>
              </a:solidFill>
              <a:effectLst/>
              <a:latin typeface="+mn-lt"/>
              <a:ea typeface="+mn-ea"/>
              <a:cs typeface="+mn-cs"/>
            </a:rPr>
            <a:t>Item 7.</a:t>
          </a:r>
          <a:endParaRPr lang="en-US" sz="1100" b="0" i="0">
            <a:solidFill>
              <a:schemeClr val="dk1"/>
            </a:solidFill>
            <a:effectLst/>
            <a:latin typeface="+mn-lt"/>
            <a:ea typeface="+mn-ea"/>
            <a:cs typeface="+mn-cs"/>
          </a:endParaRPr>
        </a:p>
        <a:p>
          <a:pPr fontAlgn="t"/>
          <a:r>
            <a:rPr lang="en-US" sz="1100" b="1" i="0">
              <a:solidFill>
                <a:schemeClr val="dk1"/>
              </a:solidFill>
              <a:effectLst/>
              <a:latin typeface="+mn-lt"/>
              <a:ea typeface="+mn-ea"/>
              <a:cs typeface="+mn-cs"/>
            </a:rPr>
            <a:t>Management’s Discussion and Analysis of Financial Condition and Results of Operations.</a:t>
          </a:r>
          <a:endParaRPr lang="en-US" sz="1100" b="0" i="0">
            <a:solidFill>
              <a:schemeClr val="dk1"/>
            </a:solidFill>
            <a:effectLst/>
            <a:latin typeface="+mn-lt"/>
            <a:ea typeface="+mn-ea"/>
            <a:cs typeface="+mn-cs"/>
          </a:endParaRPr>
        </a:p>
        <a:p>
          <a:r>
            <a:rPr lang="en-US"/>
            <a:t/>
          </a:r>
          <a:br>
            <a:rPr lang="en-US"/>
          </a:br>
          <a:r>
            <a:rPr lang="en-US"/>
            <a:t>Pages 37 and 51 are</a:t>
          </a:r>
          <a:r>
            <a:rPr lang="en-US" baseline="0"/>
            <a:t> especially useful.  Item 25 on Page 106 gives details.</a:t>
          </a:r>
          <a:endParaRPr lang="en-US" sz="1100"/>
        </a:p>
      </xdr:txBody>
    </xdr:sp>
    <xdr:clientData/>
  </xdr:twoCellAnchor>
  <xdr:twoCellAnchor>
    <xdr:from>
      <xdr:col>0</xdr:col>
      <xdr:colOff>289560</xdr:colOff>
      <xdr:row>62</xdr:row>
      <xdr:rowOff>146684</xdr:rowOff>
    </xdr:from>
    <xdr:to>
      <xdr:col>8</xdr:col>
      <xdr:colOff>17145</xdr:colOff>
      <xdr:row>69</xdr:row>
      <xdr:rowOff>152399</xdr:rowOff>
    </xdr:to>
    <xdr:sp macro="" textlink="">
      <xdr:nvSpPr>
        <xdr:cNvPr id="11" name="TextBox 10" descr="Answer:&#10;">
          <a:extLst>
            <a:ext uri="{FF2B5EF4-FFF2-40B4-BE49-F238E27FC236}">
              <a16:creationId xmlns="" xmlns:a16="http://schemas.microsoft.com/office/drawing/2014/main" id="{00000000-0008-0000-0100-00000B000000}"/>
            </a:ext>
          </a:extLst>
        </xdr:cNvPr>
        <xdr:cNvSpPr txBox="1"/>
      </xdr:nvSpPr>
      <xdr:spPr>
        <a:xfrm>
          <a:off x="289560" y="11485244"/>
          <a:ext cx="4604385" cy="12858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Answer: The company purchased</a:t>
          </a:r>
          <a:r>
            <a:rPr lang="en-US" sz="1100" baseline="0"/>
            <a:t> Woodspring suites on February 1, 2018 which added 239 new hotels to its portfolio. </a:t>
          </a:r>
          <a:endParaRPr lang="en-US" sz="1100"/>
        </a:p>
      </xdr:txBody>
    </xdr:sp>
    <xdr:clientData/>
  </xdr:twoCellAnchor>
  <xdr:twoCellAnchor>
    <xdr:from>
      <xdr:col>0</xdr:col>
      <xdr:colOff>274320</xdr:colOff>
      <xdr:row>70</xdr:row>
      <xdr:rowOff>5715</xdr:rowOff>
    </xdr:from>
    <xdr:to>
      <xdr:col>8</xdr:col>
      <xdr:colOff>1905</xdr:colOff>
      <xdr:row>73</xdr:row>
      <xdr:rowOff>102870</xdr:rowOff>
    </xdr:to>
    <xdr:sp macro="" textlink="">
      <xdr:nvSpPr>
        <xdr:cNvPr id="12" name="TextBox 11" descr="5.  On the bottom of Page 38, it states, &quot;Our Company focuses on two key goals:&quot;  What are the two key goals?&#10;">
          <a:extLst>
            <a:ext uri="{FF2B5EF4-FFF2-40B4-BE49-F238E27FC236}">
              <a16:creationId xmlns="" xmlns:a16="http://schemas.microsoft.com/office/drawing/2014/main" id="{00000000-0008-0000-0100-00000C000000}"/>
            </a:ext>
          </a:extLst>
        </xdr:cNvPr>
        <xdr:cNvSpPr txBox="1"/>
      </xdr:nvSpPr>
      <xdr:spPr>
        <a:xfrm>
          <a:off x="274320" y="12807315"/>
          <a:ext cx="4604385" cy="645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5.</a:t>
          </a:r>
          <a:r>
            <a:rPr lang="en-US" sz="1100" baseline="0"/>
            <a:t>  Which 3 of the risks in Item 1A are the most significant? Explain your reasons for selecting them.</a:t>
          </a:r>
        </a:p>
      </xdr:txBody>
    </xdr:sp>
    <xdr:clientData/>
  </xdr:twoCellAnchor>
  <xdr:twoCellAnchor>
    <xdr:from>
      <xdr:col>0</xdr:col>
      <xdr:colOff>266700</xdr:colOff>
      <xdr:row>74</xdr:row>
      <xdr:rowOff>5715</xdr:rowOff>
    </xdr:from>
    <xdr:to>
      <xdr:col>8</xdr:col>
      <xdr:colOff>0</xdr:colOff>
      <xdr:row>83</xdr:row>
      <xdr:rowOff>7620</xdr:rowOff>
    </xdr:to>
    <xdr:sp macro="" textlink="">
      <xdr:nvSpPr>
        <xdr:cNvPr id="13" name="TextBox 12" descr="Answer:&#10;">
          <a:extLst>
            <a:ext uri="{FF2B5EF4-FFF2-40B4-BE49-F238E27FC236}">
              <a16:creationId xmlns="" xmlns:a16="http://schemas.microsoft.com/office/drawing/2014/main" id="{00000000-0008-0000-0100-00000D000000}"/>
            </a:ext>
          </a:extLst>
        </xdr:cNvPr>
        <xdr:cNvSpPr txBox="1"/>
      </xdr:nvSpPr>
      <xdr:spPr>
        <a:xfrm>
          <a:off x="266700" y="13538835"/>
          <a:ext cx="4610100" cy="16478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Answer: An increase in minimum wage level or</a:t>
          </a:r>
          <a:r>
            <a:rPr lang="en-US" sz="1100" baseline="0"/>
            <a:t> any similar happening will present the biggest risk for hotels. This is because these factors cannot be controlled by it and this increase cannot be offset by increasing the charges of hotel rooms.    </a:t>
          </a:r>
        </a:p>
        <a:p>
          <a:r>
            <a:rPr lang="en-US" sz="1100" baseline="0"/>
            <a:t>Another aspect is the change in government rules and regulations whihc will affect the whole industry and the company will have no control over this factor as well      </a:t>
          </a:r>
        </a:p>
        <a:p>
          <a:r>
            <a:rPr lang="en-US" sz="1100" baseline="0"/>
            <a:t>The security concerns in various parts of the world which can provide serious threat to the hotel and there should be some extra costs incurred by them for security purposes.</a:t>
          </a:r>
          <a:endParaRPr lang="en-US" sz="1100"/>
        </a:p>
      </xdr:txBody>
    </xdr:sp>
    <xdr:clientData/>
  </xdr:twoCellAnchor>
  <xdr:twoCellAnchor>
    <xdr:from>
      <xdr:col>0</xdr:col>
      <xdr:colOff>247650</xdr:colOff>
      <xdr:row>84</xdr:row>
      <xdr:rowOff>0</xdr:rowOff>
    </xdr:from>
    <xdr:to>
      <xdr:col>8</xdr:col>
      <xdr:colOff>0</xdr:colOff>
      <xdr:row>88</xdr:row>
      <xdr:rowOff>7620</xdr:rowOff>
    </xdr:to>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247650" y="15361920"/>
          <a:ext cx="4629150" cy="7391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6.</a:t>
          </a:r>
          <a:r>
            <a:rPr lang="en-US" sz="1100" baseline="0"/>
            <a:t> On Page 46, at the bottom, what does management say is the reason for the $101 million increase in Income Before Income Tax?</a:t>
          </a:r>
          <a:endParaRPr lang="en-US" sz="1100"/>
        </a:p>
      </xdr:txBody>
    </xdr:sp>
    <xdr:clientData/>
  </xdr:twoCellAnchor>
  <xdr:twoCellAnchor>
    <xdr:from>
      <xdr:col>0</xdr:col>
      <xdr:colOff>253364</xdr:colOff>
      <xdr:row>89</xdr:row>
      <xdr:rowOff>0</xdr:rowOff>
    </xdr:from>
    <xdr:to>
      <xdr:col>7</xdr:col>
      <xdr:colOff>609599</xdr:colOff>
      <xdr:row>96</xdr:row>
      <xdr:rowOff>0</xdr:rowOff>
    </xdr:to>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253364" y="16276320"/>
          <a:ext cx="4623435" cy="12801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reason for this increase is an</a:t>
          </a:r>
          <a:r>
            <a:rPr lang="en-US" sz="1100" baseline="0"/>
            <a:t> increase in operating income worth $ 102.6 million and $ 2.4 million increase in Interest income.</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609599</xdr:colOff>
      <xdr:row>0</xdr:row>
      <xdr:rowOff>22860</xdr:rowOff>
    </xdr:from>
    <xdr:to>
      <xdr:col>13</xdr:col>
      <xdr:colOff>0</xdr:colOff>
      <xdr:row>7</xdr:row>
      <xdr:rowOff>182879</xdr:rowOff>
    </xdr:to>
    <xdr:sp macro="" textlink="">
      <xdr:nvSpPr>
        <xdr:cNvPr id="2" name="TextBox 1" descr="Instructions&#10;1. Please enter the data from the previous tabs by clicking on the cell and typing = and then clicking on the desired cell.  &#10;For example to enter Net Income for 2018 type = and go to the income statement tab and click on cell I27.&#10;2. Complete the calculations.&#10;Be careful, only Balance sheet numbers are in  thousands.  Income Statement and Cash Flow Statement numbers are as presented.&#10;Brigham, E; Ehrhardt, M. (2017). Chapter 3. Financial Management, Theory and Practice. Boston, MA: Cengage Learning&#10;">
          <a:extLst>
            <a:ext uri="{FF2B5EF4-FFF2-40B4-BE49-F238E27FC236}">
              <a16:creationId xmlns="" xmlns:a16="http://schemas.microsoft.com/office/drawing/2014/main" id="{00000000-0008-0000-0500-000002000000}"/>
            </a:ext>
          </a:extLst>
        </xdr:cNvPr>
        <xdr:cNvSpPr txBox="1"/>
      </xdr:nvSpPr>
      <xdr:spPr>
        <a:xfrm>
          <a:off x="609599" y="22860"/>
          <a:ext cx="9433561" cy="14401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Instructions</a:t>
          </a:r>
        </a:p>
        <a:p>
          <a:r>
            <a:rPr lang="en-US" sz="1100"/>
            <a:t>1. Please enter the data from the previous</a:t>
          </a:r>
          <a:r>
            <a:rPr lang="en-US" sz="1100" baseline="0"/>
            <a:t> tabs by clicking on the cell and typing = and then clicking on the desired cell.  </a:t>
          </a:r>
        </a:p>
        <a:p>
          <a:r>
            <a:rPr lang="en-US" sz="1100" baseline="0"/>
            <a:t>For example to enter Net Income for 2018 type = and go to the income statement tab and click on cell I27.</a:t>
          </a:r>
        </a:p>
        <a:p>
          <a:r>
            <a:rPr lang="en-US" sz="1100" baseline="0"/>
            <a:t>2. Complete the calculations.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3. </a:t>
          </a:r>
          <a:r>
            <a:rPr lang="en-US" sz="1100">
              <a:solidFill>
                <a:schemeClr val="dk1"/>
              </a:solidFill>
              <a:effectLst/>
              <a:latin typeface="+mn-lt"/>
              <a:ea typeface="+mn-ea"/>
              <a:cs typeface="+mn-cs"/>
            </a:rPr>
            <a:t>Explain the significance of your ratio calculations.</a:t>
          </a:r>
          <a:endParaRPr lang="en-US" sz="1100" baseline="0"/>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Be careful, only Balance sheet numbers are in  thousands.  Income Statement and Cash Flow Statement numbers are as presented.</a:t>
          </a:r>
        </a:p>
        <a:p>
          <a:pPr marL="0" marR="0" lvl="0" indent="0" defTabSz="914400" eaLnBrk="1" fontAlgn="auto" latinLnBrk="0" hangingPunct="1">
            <a:lnSpc>
              <a:spcPct val="100000"/>
            </a:lnSpc>
            <a:spcBef>
              <a:spcPts val="0"/>
            </a:spcBef>
            <a:spcAft>
              <a:spcPts val="0"/>
            </a:spcAft>
            <a:buClrTx/>
            <a:buSzTx/>
            <a:buFontTx/>
            <a:buNone/>
            <a:tabLst/>
            <a:defRPr/>
          </a:pPr>
          <a:r>
            <a:rPr lang="en-US" sz="1100" b="0" baseline="0">
              <a:solidFill>
                <a:schemeClr val="dk1"/>
              </a:solidFill>
              <a:effectLst/>
              <a:latin typeface="+mn-lt"/>
              <a:ea typeface="+mn-ea"/>
              <a:cs typeface="+mn-cs"/>
            </a:rPr>
            <a:t>Brigham, E; Ehrhardt, M. (2017). Chapter 3. </a:t>
          </a:r>
          <a:r>
            <a:rPr lang="en-US" sz="1100" b="0" i="1" baseline="0">
              <a:solidFill>
                <a:schemeClr val="dk1"/>
              </a:solidFill>
              <a:effectLst/>
              <a:latin typeface="+mn-lt"/>
              <a:ea typeface="+mn-ea"/>
              <a:cs typeface="+mn-cs"/>
            </a:rPr>
            <a:t>Financial Management, Theory and Practice</a:t>
          </a:r>
          <a:r>
            <a:rPr lang="en-US" sz="1100" b="0" i="0" baseline="0">
              <a:solidFill>
                <a:schemeClr val="dk1"/>
              </a:solidFill>
              <a:effectLst/>
              <a:latin typeface="+mn-lt"/>
              <a:ea typeface="+mn-ea"/>
              <a:cs typeface="+mn-cs"/>
            </a:rPr>
            <a:t>. Boston, MA: Cengage Learning</a:t>
          </a:r>
          <a:endParaRPr lang="en-US" b="0">
            <a:solidFill>
              <a:srgbClr val="FF0000"/>
            </a:solidFill>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1" sqref="G1"/>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A1" sqref="AA1"/>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3"/>
  <sheetViews>
    <sheetView topLeftCell="A22" workbookViewId="0">
      <selection activeCell="C25" sqref="C25:D25"/>
    </sheetView>
  </sheetViews>
  <sheetFormatPr defaultColWidth="8.85546875" defaultRowHeight="15" x14ac:dyDescent="0.25"/>
  <cols>
    <col min="2" max="2" width="39.7109375" bestFit="1" customWidth="1"/>
    <col min="3" max="3" width="16" bestFit="1" customWidth="1"/>
    <col min="4" max="4" width="17.42578125" bestFit="1" customWidth="1"/>
    <col min="5" max="5" width="14.42578125" bestFit="1" customWidth="1"/>
    <col min="6" max="6" width="20.28515625" bestFit="1" customWidth="1"/>
    <col min="7" max="7" width="20.28515625" style="36" bestFit="1" customWidth="1"/>
    <col min="8" max="8" width="19.7109375" bestFit="1" customWidth="1"/>
    <col min="9" max="9" width="20.28515625" style="36" bestFit="1" customWidth="1"/>
    <col min="10" max="10" width="16.85546875" bestFit="1" customWidth="1"/>
  </cols>
  <sheetData>
    <row r="2" spans="2:9" ht="14.45" customHeight="1" x14ac:dyDescent="0.25">
      <c r="B2" s="13" t="s">
        <v>120</v>
      </c>
      <c r="C2" s="42" t="s">
        <v>1</v>
      </c>
      <c r="D2" s="42"/>
      <c r="E2" s="42"/>
      <c r="F2" s="42"/>
      <c r="G2" s="42"/>
      <c r="H2" s="42"/>
      <c r="I2" s="42"/>
    </row>
    <row r="3" spans="2:9" ht="30" x14ac:dyDescent="0.25">
      <c r="B3" s="13" t="s">
        <v>0</v>
      </c>
      <c r="C3" s="9" t="s">
        <v>2</v>
      </c>
      <c r="D3" s="9" t="s">
        <v>3</v>
      </c>
      <c r="E3" s="9" t="s">
        <v>4</v>
      </c>
      <c r="F3" s="6" t="s">
        <v>124</v>
      </c>
      <c r="G3" s="11" t="s">
        <v>121</v>
      </c>
      <c r="H3" s="6" t="s">
        <v>123</v>
      </c>
      <c r="I3" s="11" t="s">
        <v>122</v>
      </c>
    </row>
    <row r="4" spans="2:9" x14ac:dyDescent="0.25">
      <c r="B4" s="3" t="s">
        <v>5</v>
      </c>
      <c r="C4" s="6"/>
      <c r="D4" s="6"/>
      <c r="E4" s="6"/>
      <c r="F4" s="6"/>
      <c r="G4" s="11"/>
      <c r="H4" s="6"/>
      <c r="I4" s="11"/>
    </row>
    <row r="5" spans="2:9" x14ac:dyDescent="0.25">
      <c r="B5" s="4" t="s">
        <v>6</v>
      </c>
      <c r="C5" s="24">
        <v>376676000</v>
      </c>
      <c r="D5" s="24">
        <v>341745000</v>
      </c>
      <c r="E5" s="24">
        <v>317699000</v>
      </c>
      <c r="F5" s="34">
        <f t="shared" ref="F5:F10" si="0">C5-D5</f>
        <v>34931000</v>
      </c>
      <c r="G5" s="10">
        <f>34931000/341745000</f>
        <v>0.10221363882426955</v>
      </c>
      <c r="H5" s="25">
        <f>D5-E5</f>
        <v>24046000</v>
      </c>
      <c r="I5" s="10">
        <f>H5/E5</f>
        <v>7.5687993981724835E-2</v>
      </c>
    </row>
    <row r="6" spans="2:9" x14ac:dyDescent="0.25">
      <c r="B6" s="4" t="s">
        <v>7</v>
      </c>
      <c r="C6" s="24">
        <v>26072000</v>
      </c>
      <c r="D6" s="24">
        <v>23038000</v>
      </c>
      <c r="E6" s="24">
        <v>19720000</v>
      </c>
      <c r="F6" s="25">
        <f t="shared" si="0"/>
        <v>3034000</v>
      </c>
      <c r="G6" s="10">
        <f>F6/D6</f>
        <v>0.13169545967531904</v>
      </c>
      <c r="H6" s="25">
        <f>D6-E6</f>
        <v>3318000</v>
      </c>
      <c r="I6" s="10">
        <f>H6/E6</f>
        <v>0.1682555780933063</v>
      </c>
    </row>
    <row r="7" spans="2:9" x14ac:dyDescent="0.25">
      <c r="B7" s="4" t="s">
        <v>8</v>
      </c>
      <c r="C7" s="24">
        <v>52088000</v>
      </c>
      <c r="D7" s="24">
        <v>40451000</v>
      </c>
      <c r="E7" s="24">
        <v>35844000</v>
      </c>
      <c r="F7" s="25">
        <f t="shared" si="0"/>
        <v>11637000</v>
      </c>
      <c r="G7" s="10">
        <f>F7/D7</f>
        <v>0.28768139230179723</v>
      </c>
      <c r="H7" s="25">
        <f t="shared" ref="H7:H10" si="1">D7-E7</f>
        <v>4607000</v>
      </c>
      <c r="I7" s="10">
        <f t="shared" ref="I7:I10" si="2">H7/E7</f>
        <v>0.12852918201093627</v>
      </c>
    </row>
    <row r="8" spans="2:9" x14ac:dyDescent="0.25">
      <c r="B8" s="4" t="s">
        <v>9</v>
      </c>
      <c r="C8" s="24">
        <v>543677000</v>
      </c>
      <c r="D8" s="24">
        <v>499625000</v>
      </c>
      <c r="E8" s="24">
        <v>409120000</v>
      </c>
      <c r="F8" s="25">
        <f t="shared" si="0"/>
        <v>44052000</v>
      </c>
      <c r="G8" s="10">
        <f>F8/D8</f>
        <v>8.8170127595696771E-2</v>
      </c>
      <c r="H8" s="25">
        <f t="shared" si="1"/>
        <v>90505000</v>
      </c>
      <c r="I8" s="10">
        <f t="shared" si="2"/>
        <v>0.22121871333594056</v>
      </c>
    </row>
    <row r="9" spans="2:9" x14ac:dyDescent="0.25">
      <c r="B9" s="4" t="s">
        <v>10</v>
      </c>
      <c r="C9" s="24">
        <v>42791000</v>
      </c>
      <c r="D9" s="24">
        <v>36438000</v>
      </c>
      <c r="E9" s="24">
        <v>25526000</v>
      </c>
      <c r="F9" s="25">
        <f t="shared" si="0"/>
        <v>6353000</v>
      </c>
      <c r="G9" s="10">
        <f>F9/D9</f>
        <v>0.1743509523025413</v>
      </c>
      <c r="H9" s="25">
        <f t="shared" si="1"/>
        <v>10912000</v>
      </c>
      <c r="I9" s="10">
        <f t="shared" si="2"/>
        <v>0.4274857008540312</v>
      </c>
    </row>
    <row r="10" spans="2:9" x14ac:dyDescent="0.25">
      <c r="B10" s="4" t="s">
        <v>11</v>
      </c>
      <c r="C10" s="24">
        <v>1041304000</v>
      </c>
      <c r="D10" s="24">
        <v>941297000</v>
      </c>
      <c r="E10" s="24">
        <v>807909000</v>
      </c>
      <c r="F10" s="25">
        <f t="shared" si="0"/>
        <v>100007000</v>
      </c>
      <c r="G10" s="10">
        <f>F10/D10</f>
        <v>0.10624383164930941</v>
      </c>
      <c r="H10" s="25">
        <f t="shared" si="1"/>
        <v>133388000</v>
      </c>
      <c r="I10" s="10">
        <f t="shared" si="2"/>
        <v>0.16510275290905288</v>
      </c>
    </row>
    <row r="11" spans="2:9" x14ac:dyDescent="0.25">
      <c r="B11" s="3" t="s">
        <v>12</v>
      </c>
      <c r="C11" s="24"/>
      <c r="D11" s="24"/>
      <c r="E11" s="24"/>
      <c r="F11" s="26"/>
      <c r="G11" s="35"/>
      <c r="H11" s="26"/>
      <c r="I11" s="35"/>
    </row>
    <row r="12" spans="2:9" x14ac:dyDescent="0.25">
      <c r="B12" s="4" t="s">
        <v>13</v>
      </c>
      <c r="C12" s="24">
        <v>170027000</v>
      </c>
      <c r="D12" s="24">
        <v>165821000</v>
      </c>
      <c r="E12" s="24">
        <v>154720000</v>
      </c>
      <c r="F12" s="25">
        <f>C12-D12</f>
        <v>4206000</v>
      </c>
      <c r="G12" s="10">
        <f>F12/D12</f>
        <v>2.5364700490287721E-2</v>
      </c>
      <c r="H12" s="25">
        <f>D12-E12</f>
        <v>11101000</v>
      </c>
      <c r="I12" s="10">
        <f>H12/E12</f>
        <v>7.1748965873836612E-2</v>
      </c>
    </row>
    <row r="13" spans="2:9" x14ac:dyDescent="0.25">
      <c r="B13" s="4" t="s">
        <v>14</v>
      </c>
      <c r="C13" s="24">
        <v>14330000</v>
      </c>
      <c r="D13" s="24">
        <v>6680000</v>
      </c>
      <c r="E13" s="24">
        <v>6996000</v>
      </c>
      <c r="F13" s="25">
        <f>C13-D13</f>
        <v>7650000</v>
      </c>
      <c r="G13" s="10">
        <f>F13/D13</f>
        <v>1.1452095808383234</v>
      </c>
      <c r="H13" s="25">
        <f>D13-E13</f>
        <v>-316000</v>
      </c>
      <c r="I13" s="10">
        <f>H13/E13</f>
        <v>-4.5168667810177247E-2</v>
      </c>
    </row>
    <row r="14" spans="2:9" x14ac:dyDescent="0.25">
      <c r="B14" s="4" t="s">
        <v>9</v>
      </c>
      <c r="C14" s="24">
        <v>534266000</v>
      </c>
      <c r="D14" s="24">
        <v>479400000</v>
      </c>
      <c r="E14" s="24">
        <v>459765000</v>
      </c>
      <c r="F14" s="25">
        <f t="shared" ref="F14:F18" si="3">C14-D14</f>
        <v>54866000</v>
      </c>
      <c r="G14" s="10">
        <f>F14/D14</f>
        <v>0.11444722569879015</v>
      </c>
      <c r="H14" s="25">
        <f t="shared" ref="H14:H18" si="4">D14-E14</f>
        <v>19635000</v>
      </c>
      <c r="I14" s="10">
        <f t="shared" ref="I14:I18" si="5">H14/E14</f>
        <v>4.2706600110926231E-2</v>
      </c>
    </row>
    <row r="15" spans="2:9" x14ac:dyDescent="0.25">
      <c r="B15" s="4" t="s">
        <v>15</v>
      </c>
      <c r="C15" s="24">
        <v>718623000</v>
      </c>
      <c r="D15" s="24">
        <v>651901000</v>
      </c>
      <c r="E15" s="24">
        <v>621481000</v>
      </c>
      <c r="F15" s="25">
        <f t="shared" si="3"/>
        <v>66722000</v>
      </c>
      <c r="G15" s="10">
        <f>F15/D15</f>
        <v>0.10234989668676686</v>
      </c>
      <c r="H15" s="25">
        <f t="shared" si="4"/>
        <v>30420000</v>
      </c>
      <c r="I15" s="10">
        <f t="shared" si="5"/>
        <v>4.8947594536277055E-2</v>
      </c>
    </row>
    <row r="16" spans="2:9" x14ac:dyDescent="0.25">
      <c r="B16" s="4" t="s">
        <v>16</v>
      </c>
      <c r="C16" s="24">
        <v>-4289000</v>
      </c>
      <c r="D16" s="24">
        <v>0</v>
      </c>
      <c r="E16" s="24">
        <v>0</v>
      </c>
      <c r="F16" s="25">
        <f t="shared" si="3"/>
        <v>-4289000</v>
      </c>
      <c r="G16" s="10"/>
      <c r="H16" s="25">
        <f t="shared" si="4"/>
        <v>0</v>
      </c>
      <c r="I16" s="10">
        <v>0</v>
      </c>
    </row>
    <row r="17" spans="2:9" x14ac:dyDescent="0.25">
      <c r="B17" s="4" t="s">
        <v>17</v>
      </c>
      <c r="C17" s="24">
        <v>82000</v>
      </c>
      <c r="D17" s="24">
        <v>257000</v>
      </c>
      <c r="E17" s="24">
        <v>627000</v>
      </c>
      <c r="F17" s="25">
        <f t="shared" si="3"/>
        <v>-175000</v>
      </c>
      <c r="G17" s="10">
        <f>F17/D17</f>
        <v>-0.68093385214007784</v>
      </c>
      <c r="H17" s="25">
        <f t="shared" si="4"/>
        <v>-370000</v>
      </c>
      <c r="I17" s="10">
        <f t="shared" si="5"/>
        <v>-0.5901116427432217</v>
      </c>
    </row>
    <row r="18" spans="2:9" x14ac:dyDescent="0.25">
      <c r="B18" s="4" t="s">
        <v>18</v>
      </c>
      <c r="C18" s="24">
        <v>318474000</v>
      </c>
      <c r="D18" s="24">
        <v>289653000</v>
      </c>
      <c r="E18" s="24">
        <v>187055000</v>
      </c>
      <c r="F18" s="25">
        <f t="shared" si="3"/>
        <v>28821000</v>
      </c>
      <c r="G18" s="10">
        <f>F18/D18</f>
        <v>9.950181769220412E-2</v>
      </c>
      <c r="H18" s="25">
        <f t="shared" si="4"/>
        <v>102598000</v>
      </c>
      <c r="I18" s="10">
        <f t="shared" si="5"/>
        <v>0.54849108550960946</v>
      </c>
    </row>
    <row r="19" spans="2:9" x14ac:dyDescent="0.25">
      <c r="B19" s="3" t="s">
        <v>19</v>
      </c>
      <c r="C19" s="24"/>
      <c r="D19" s="24"/>
      <c r="E19" s="24"/>
      <c r="F19" s="26"/>
      <c r="G19" s="35"/>
      <c r="H19" s="26"/>
      <c r="I19" s="35"/>
    </row>
    <row r="20" spans="2:9" x14ac:dyDescent="0.25">
      <c r="B20" s="4" t="s">
        <v>20</v>
      </c>
      <c r="C20" s="24">
        <v>45908000</v>
      </c>
      <c r="D20" s="24">
        <v>45039000</v>
      </c>
      <c r="E20" s="24">
        <v>44446000</v>
      </c>
      <c r="F20" s="25">
        <f>C20-D20</f>
        <v>869000</v>
      </c>
      <c r="G20" s="10">
        <f t="shared" ref="G20:G27" si="6">F20/D20</f>
        <v>1.9294389307045006E-2</v>
      </c>
      <c r="H20" s="25">
        <f>D20-E20</f>
        <v>593000</v>
      </c>
      <c r="I20" s="10">
        <f>H20/E20</f>
        <v>1.3342033028843991E-2</v>
      </c>
    </row>
    <row r="21" spans="2:9" x14ac:dyDescent="0.25">
      <c r="B21" s="4" t="s">
        <v>21</v>
      </c>
      <c r="C21" s="24">
        <v>-7452000</v>
      </c>
      <c r="D21" s="24">
        <v>-5920000</v>
      </c>
      <c r="E21" s="24">
        <v>-3535000</v>
      </c>
      <c r="F21" s="25">
        <f>C21-D21</f>
        <v>-1532000</v>
      </c>
      <c r="G21" s="10">
        <f t="shared" si="6"/>
        <v>0.25878378378378381</v>
      </c>
      <c r="H21" s="25">
        <f>D21-E21</f>
        <v>-2385000</v>
      </c>
      <c r="I21" s="10">
        <f>H21/E21</f>
        <v>0.67468175388967466</v>
      </c>
    </row>
    <row r="22" spans="2:9" x14ac:dyDescent="0.25">
      <c r="B22" s="4" t="s">
        <v>22</v>
      </c>
      <c r="C22" s="24">
        <v>1437000</v>
      </c>
      <c r="D22" s="24">
        <v>-3229000</v>
      </c>
      <c r="E22" s="24">
        <v>-1504000</v>
      </c>
      <c r="F22" s="25">
        <f>C22+D22</f>
        <v>-1792000</v>
      </c>
      <c r="G22" s="10">
        <f t="shared" si="6"/>
        <v>0.55497057912666459</v>
      </c>
      <c r="H22" s="25">
        <f>D22-E22</f>
        <v>-1725000</v>
      </c>
      <c r="I22" s="10">
        <f>H22/E22</f>
        <v>1.146941489361702</v>
      </c>
    </row>
    <row r="23" spans="2:9" x14ac:dyDescent="0.25">
      <c r="B23" s="4" t="s">
        <v>23</v>
      </c>
      <c r="C23" s="24">
        <v>5323000</v>
      </c>
      <c r="D23" s="24">
        <v>4546000</v>
      </c>
      <c r="E23" s="24">
        <v>-492000</v>
      </c>
      <c r="F23" s="25">
        <f>C23-D23</f>
        <v>777000</v>
      </c>
      <c r="G23" s="10">
        <f t="shared" si="6"/>
        <v>0.17091948966124065</v>
      </c>
      <c r="H23" s="25">
        <f>D23+E23</f>
        <v>4054000</v>
      </c>
      <c r="I23" s="10"/>
    </row>
    <row r="24" spans="2:9" x14ac:dyDescent="0.25">
      <c r="B24" s="4" t="s">
        <v>24</v>
      </c>
      <c r="C24" s="24">
        <v>45216000</v>
      </c>
      <c r="D24" s="24">
        <v>40436000</v>
      </c>
      <c r="E24" s="24">
        <v>38915000</v>
      </c>
      <c r="F24" s="25">
        <f>C24-D24</f>
        <v>4780000</v>
      </c>
      <c r="G24" s="10">
        <f t="shared" si="6"/>
        <v>0.11821149470768622</v>
      </c>
      <c r="H24" s="25">
        <f>D24-E24</f>
        <v>1521000</v>
      </c>
      <c r="I24" s="10">
        <f>H24/E24</f>
        <v>3.9085185661056149E-2</v>
      </c>
    </row>
    <row r="25" spans="2:9" x14ac:dyDescent="0.25">
      <c r="B25" s="4" t="s">
        <v>25</v>
      </c>
      <c r="C25" s="24">
        <v>273258000</v>
      </c>
      <c r="D25" s="24">
        <v>249217000</v>
      </c>
      <c r="E25" s="24">
        <v>148140000</v>
      </c>
      <c r="F25" s="25">
        <f>C25-D25</f>
        <v>24041000</v>
      </c>
      <c r="G25" s="10">
        <f t="shared" si="6"/>
        <v>9.6466131925189699E-2</v>
      </c>
      <c r="H25" s="25">
        <f>D25-E25</f>
        <v>101077000</v>
      </c>
      <c r="I25" s="10">
        <f>H25/E25</f>
        <v>0.68230727690022952</v>
      </c>
    </row>
    <row r="26" spans="2:9" x14ac:dyDescent="0.25">
      <c r="B26" s="4" t="s">
        <v>26</v>
      </c>
      <c r="C26" s="24">
        <v>56903000</v>
      </c>
      <c r="D26" s="24">
        <v>126890000</v>
      </c>
      <c r="E26" s="24">
        <v>41428000</v>
      </c>
      <c r="F26" s="25">
        <f>C26-D26</f>
        <v>-69987000</v>
      </c>
      <c r="G26" s="10">
        <f t="shared" si="6"/>
        <v>-0.5515564662305934</v>
      </c>
      <c r="H26" s="25">
        <f>D26-E26</f>
        <v>85462000</v>
      </c>
      <c r="I26" s="10">
        <f>H26/E26</f>
        <v>2.0629043159215987</v>
      </c>
    </row>
    <row r="27" spans="2:9" x14ac:dyDescent="0.25">
      <c r="B27" s="4" t="s">
        <v>27</v>
      </c>
      <c r="C27" s="24">
        <v>216355000</v>
      </c>
      <c r="D27" s="24">
        <v>122327000</v>
      </c>
      <c r="E27" s="24">
        <v>106712000</v>
      </c>
      <c r="F27" s="25">
        <f>C27-D27</f>
        <v>94028000</v>
      </c>
      <c r="G27" s="10">
        <f>F27/D27</f>
        <v>0.76866104784716371</v>
      </c>
      <c r="H27" s="25">
        <f>D27-E27</f>
        <v>15615000</v>
      </c>
      <c r="I27" s="10">
        <f>H27/E27</f>
        <v>0.14632843541494864</v>
      </c>
    </row>
    <row r="28" spans="2:9" x14ac:dyDescent="0.25">
      <c r="B28" s="3" t="s">
        <v>28</v>
      </c>
      <c r="C28" s="24"/>
      <c r="D28" s="24"/>
      <c r="E28" s="24"/>
      <c r="F28" s="26"/>
      <c r="G28" s="35"/>
      <c r="H28" s="26"/>
      <c r="I28" s="35"/>
    </row>
    <row r="29" spans="2:9" ht="30" x14ac:dyDescent="0.25">
      <c r="B29" s="4" t="s">
        <v>29</v>
      </c>
      <c r="C29" s="23">
        <v>3.83</v>
      </c>
      <c r="D29" s="23">
        <v>2.16</v>
      </c>
      <c r="E29" s="23">
        <v>1.9</v>
      </c>
      <c r="F29" s="25">
        <f>C29-D29</f>
        <v>1.67</v>
      </c>
      <c r="G29" s="10">
        <f>F29/D29</f>
        <v>0.77314814814814803</v>
      </c>
      <c r="H29" s="25">
        <f>D29-E29</f>
        <v>0.26000000000000023</v>
      </c>
      <c r="I29" s="10">
        <f>H29/E29</f>
        <v>0.13684210526315801</v>
      </c>
    </row>
    <row r="30" spans="2:9" ht="30" x14ac:dyDescent="0.25">
      <c r="B30" s="4" t="s">
        <v>30</v>
      </c>
      <c r="C30" s="23">
        <v>3.8</v>
      </c>
      <c r="D30" s="23">
        <v>2.15</v>
      </c>
      <c r="E30" s="23">
        <v>1.89</v>
      </c>
      <c r="F30" s="25">
        <f>C30-D30</f>
        <v>1.65</v>
      </c>
      <c r="G30" s="10">
        <f>F30/D30</f>
        <v>0.76744186046511631</v>
      </c>
      <c r="H30" s="25">
        <f>D30-E30</f>
        <v>0.26</v>
      </c>
      <c r="I30" s="10">
        <f>H30/E30</f>
        <v>0.13756613756613759</v>
      </c>
    </row>
    <row r="32" spans="2:9" x14ac:dyDescent="0.25">
      <c r="B32" t="s">
        <v>31</v>
      </c>
    </row>
    <row r="34" spans="2:10" ht="29.45" customHeight="1" x14ac:dyDescent="0.25">
      <c r="B34" s="41" t="s">
        <v>151</v>
      </c>
      <c r="C34" s="41"/>
      <c r="D34" s="41"/>
      <c r="E34" s="41"/>
      <c r="F34" s="41"/>
      <c r="G34" s="41"/>
      <c r="H34" s="41"/>
    </row>
    <row r="35" spans="2:10" ht="14.45" customHeight="1" x14ac:dyDescent="0.25">
      <c r="B35" s="46" t="s">
        <v>172</v>
      </c>
      <c r="D35" s="18"/>
      <c r="E35" s="18"/>
      <c r="F35" s="18"/>
      <c r="G35" s="37"/>
      <c r="H35" s="18"/>
      <c r="I35" s="39"/>
      <c r="J35" s="17"/>
    </row>
    <row r="36" spans="2:10" ht="14.45" customHeight="1" x14ac:dyDescent="0.25">
      <c r="B36" s="46"/>
      <c r="C36" s="31"/>
      <c r="D36" s="31"/>
      <c r="E36" s="31"/>
      <c r="F36" s="31"/>
      <c r="G36" s="38"/>
      <c r="H36" s="31"/>
      <c r="I36" s="39"/>
      <c r="J36" s="17"/>
    </row>
    <row r="37" spans="2:10" x14ac:dyDescent="0.25">
      <c r="B37" s="46"/>
      <c r="C37" s="31"/>
      <c r="D37" s="31"/>
      <c r="E37" s="31"/>
      <c r="F37" s="31"/>
      <c r="G37" s="38"/>
      <c r="H37" s="31"/>
    </row>
    <row r="38" spans="2:10" x14ac:dyDescent="0.25">
      <c r="B38" s="46"/>
      <c r="C38" s="31"/>
      <c r="D38" s="31"/>
      <c r="E38" s="31"/>
      <c r="F38" s="31"/>
      <c r="G38" s="38"/>
      <c r="H38" s="31"/>
    </row>
    <row r="39" spans="2:10" x14ac:dyDescent="0.25">
      <c r="B39" s="46"/>
      <c r="C39" s="31"/>
      <c r="D39" s="31"/>
      <c r="E39" s="31"/>
      <c r="F39" s="31"/>
      <c r="G39" s="38"/>
      <c r="H39" s="31"/>
      <c r="I39" s="39"/>
      <c r="J39" s="17"/>
    </row>
    <row r="40" spans="2:10" x14ac:dyDescent="0.25">
      <c r="B40" s="46"/>
      <c r="I40" s="39"/>
      <c r="J40" s="17"/>
    </row>
    <row r="41" spans="2:10" x14ac:dyDescent="0.25">
      <c r="B41" s="41" t="s">
        <v>152</v>
      </c>
      <c r="C41" s="41"/>
      <c r="D41" s="41"/>
      <c r="E41" s="41"/>
      <c r="F41" s="41"/>
      <c r="G41" s="41"/>
      <c r="H41" s="41"/>
    </row>
    <row r="42" spans="2:10" ht="75" x14ac:dyDescent="0.25">
      <c r="B42" s="31" t="s">
        <v>173</v>
      </c>
      <c r="D42" s="31"/>
      <c r="E42" s="31"/>
      <c r="F42" s="31"/>
      <c r="G42" s="38"/>
      <c r="H42" s="31"/>
    </row>
    <row r="43" spans="2:10" x14ac:dyDescent="0.25">
      <c r="B43" s="17"/>
      <c r="C43" s="17"/>
      <c r="D43" s="17"/>
      <c r="E43" s="17"/>
      <c r="F43" s="17"/>
      <c r="G43" s="39"/>
      <c r="H43" s="17"/>
    </row>
    <row r="44" spans="2:10" x14ac:dyDescent="0.25">
      <c r="B44" s="31"/>
      <c r="C44" s="31"/>
      <c r="D44" s="31"/>
      <c r="E44" s="31"/>
      <c r="F44" s="31"/>
      <c r="G44" s="38"/>
      <c r="H44" s="31"/>
    </row>
    <row r="45" spans="2:10" x14ac:dyDescent="0.25">
      <c r="B45" s="31"/>
      <c r="C45" s="31"/>
      <c r="D45" s="31"/>
      <c r="E45" s="31"/>
      <c r="F45" s="31"/>
      <c r="G45" s="38"/>
      <c r="H45" s="31"/>
    </row>
    <row r="46" spans="2:10" x14ac:dyDescent="0.25">
      <c r="B46" s="31"/>
      <c r="C46" s="31"/>
      <c r="D46" s="31"/>
      <c r="E46" s="31"/>
      <c r="F46" s="31"/>
      <c r="G46" s="38"/>
      <c r="H46" s="31"/>
    </row>
    <row r="48" spans="2:10" x14ac:dyDescent="0.25">
      <c r="B48" t="s">
        <v>150</v>
      </c>
    </row>
    <row r="49" spans="2:19" ht="75" x14ac:dyDescent="0.25">
      <c r="B49" s="45" t="s">
        <v>174</v>
      </c>
      <c r="C49" s="45"/>
      <c r="D49" s="45"/>
      <c r="E49" s="45"/>
      <c r="F49" s="45"/>
      <c r="G49" s="45"/>
      <c r="H49" s="45"/>
    </row>
    <row r="55" spans="2:19" x14ac:dyDescent="0.25">
      <c r="B55" t="s">
        <v>125</v>
      </c>
      <c r="C55" s="16"/>
      <c r="D55" s="16"/>
      <c r="E55" s="16"/>
      <c r="F55" s="16"/>
      <c r="G55" s="40"/>
      <c r="H55" s="16"/>
    </row>
    <row r="56" spans="2:19" ht="120" x14ac:dyDescent="0.25">
      <c r="B56" s="45" t="s">
        <v>175</v>
      </c>
      <c r="C56" s="44"/>
      <c r="D56" s="44"/>
      <c r="E56" s="44"/>
      <c r="F56" s="44"/>
      <c r="G56" s="44"/>
      <c r="H56" s="44"/>
      <c r="I56" s="44"/>
      <c r="J56" s="44"/>
      <c r="K56" s="44"/>
      <c r="L56" s="44"/>
      <c r="M56" s="44"/>
      <c r="N56" s="44"/>
      <c r="O56" s="44"/>
      <c r="P56" s="44"/>
      <c r="Q56" s="44"/>
      <c r="R56" s="44"/>
      <c r="S56" s="44"/>
    </row>
    <row r="62" spans="2:19" x14ac:dyDescent="0.25">
      <c r="B62" s="16" t="s">
        <v>154</v>
      </c>
    </row>
    <row r="63" spans="2:19" ht="60" x14ac:dyDescent="0.25">
      <c r="B63" s="47" t="s">
        <v>176</v>
      </c>
    </row>
  </sheetData>
  <mergeCells count="4">
    <mergeCell ref="B35:B40"/>
    <mergeCell ref="B41:H41"/>
    <mergeCell ref="C2:I2"/>
    <mergeCell ref="B34:H34"/>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78"/>
  <sheetViews>
    <sheetView topLeftCell="A46" workbookViewId="0">
      <selection activeCell="B71" sqref="B71"/>
    </sheetView>
  </sheetViews>
  <sheetFormatPr defaultColWidth="8.85546875" defaultRowHeight="15" x14ac:dyDescent="0.25"/>
  <cols>
    <col min="2" max="2" width="58.42578125" style="1" bestFit="1" customWidth="1"/>
    <col min="3" max="3" width="13.28515625" bestFit="1" customWidth="1"/>
    <col min="4" max="4" width="15" bestFit="1" customWidth="1"/>
    <col min="5" max="5" width="19.7109375" bestFit="1" customWidth="1"/>
    <col min="6" max="6" width="20.28515625" style="36" bestFit="1" customWidth="1"/>
  </cols>
  <sheetData>
    <row r="2" spans="2:7" x14ac:dyDescent="0.25">
      <c r="B2" s="13" t="s">
        <v>120</v>
      </c>
      <c r="C2" s="42" t="s">
        <v>1</v>
      </c>
      <c r="D2" s="42"/>
      <c r="E2" s="42"/>
      <c r="F2" s="42"/>
      <c r="G2" s="2"/>
    </row>
    <row r="3" spans="2:7" ht="29.1" customHeight="1" x14ac:dyDescent="0.25">
      <c r="B3" s="43" t="s">
        <v>67</v>
      </c>
      <c r="C3" s="5" t="s">
        <v>2</v>
      </c>
      <c r="D3" s="5" t="s">
        <v>3</v>
      </c>
      <c r="E3" s="6" t="s">
        <v>124</v>
      </c>
      <c r="F3" s="11" t="s">
        <v>121</v>
      </c>
    </row>
    <row r="4" spans="2:7" x14ac:dyDescent="0.25">
      <c r="B4" s="43"/>
      <c r="C4" s="6"/>
      <c r="D4" s="6"/>
      <c r="E4" s="6"/>
      <c r="F4" s="11"/>
    </row>
    <row r="5" spans="2:7" x14ac:dyDescent="0.25">
      <c r="B5" s="7" t="s">
        <v>32</v>
      </c>
      <c r="C5" s="6"/>
      <c r="D5" s="6"/>
      <c r="E5" s="6"/>
      <c r="F5" s="11"/>
    </row>
    <row r="6" spans="2:7" x14ac:dyDescent="0.25">
      <c r="B6" s="8" t="s">
        <v>33</v>
      </c>
      <c r="C6" s="24">
        <v>26642</v>
      </c>
      <c r="D6" s="24">
        <v>235336</v>
      </c>
      <c r="E6" s="25">
        <f>C6-D6</f>
        <v>-208694</v>
      </c>
      <c r="F6" s="10">
        <f>E6/D6</f>
        <v>-0.88679165108610669</v>
      </c>
    </row>
    <row r="7" spans="2:7" ht="30" x14ac:dyDescent="0.25">
      <c r="B7" s="8" t="s">
        <v>34</v>
      </c>
      <c r="C7" s="24">
        <v>138018</v>
      </c>
      <c r="D7" s="24">
        <v>125870</v>
      </c>
      <c r="E7" s="25">
        <f>C7-D7</f>
        <v>12148</v>
      </c>
      <c r="F7" s="10">
        <f>E7/D7</f>
        <v>9.6512274568999759E-2</v>
      </c>
    </row>
    <row r="8" spans="2:7" x14ac:dyDescent="0.25">
      <c r="B8" s="8" t="s">
        <v>35</v>
      </c>
      <c r="C8" s="24">
        <v>10122</v>
      </c>
      <c r="D8" s="24">
        <v>0</v>
      </c>
      <c r="E8" s="25">
        <f>C8-D8</f>
        <v>10122</v>
      </c>
      <c r="F8" s="10"/>
    </row>
    <row r="9" spans="2:7" x14ac:dyDescent="0.25">
      <c r="B9" s="8" t="s">
        <v>36</v>
      </c>
      <c r="C9" s="24">
        <v>36759</v>
      </c>
      <c r="D9" s="24">
        <v>13256</v>
      </c>
      <c r="E9" s="25">
        <f>C9-D9</f>
        <v>23503</v>
      </c>
      <c r="F9" s="10">
        <f>E9/D9</f>
        <v>1.7730084490042246</v>
      </c>
    </row>
    <row r="10" spans="2:7" x14ac:dyDescent="0.25">
      <c r="B10" s="8" t="s">
        <v>37</v>
      </c>
      <c r="C10" s="24">
        <v>32243</v>
      </c>
      <c r="D10" s="24">
        <v>25967</v>
      </c>
      <c r="E10" s="25">
        <f>C10-D10</f>
        <v>6276</v>
      </c>
      <c r="F10" s="10">
        <f>E10/D10</f>
        <v>0.24169137751761852</v>
      </c>
    </row>
    <row r="11" spans="2:7" x14ac:dyDescent="0.25">
      <c r="B11" s="14" t="s">
        <v>38</v>
      </c>
      <c r="C11" s="24">
        <v>243784</v>
      </c>
      <c r="D11" s="24">
        <v>400429</v>
      </c>
      <c r="E11" s="25">
        <f>C11-D11</f>
        <v>-156645</v>
      </c>
      <c r="F11" s="10">
        <f>E11/D11</f>
        <v>-0.39119294556588058</v>
      </c>
    </row>
    <row r="12" spans="2:7" x14ac:dyDescent="0.25">
      <c r="B12" s="8" t="s">
        <v>39</v>
      </c>
      <c r="C12" s="24">
        <v>127535</v>
      </c>
      <c r="D12" s="24">
        <v>83374</v>
      </c>
      <c r="E12" s="25">
        <f>C12-D12</f>
        <v>44161</v>
      </c>
      <c r="F12" s="10">
        <f>E12/D12</f>
        <v>0.52967351932257056</v>
      </c>
    </row>
    <row r="13" spans="2:7" x14ac:dyDescent="0.25">
      <c r="B13" s="8" t="s">
        <v>40</v>
      </c>
      <c r="C13" s="24">
        <v>168996</v>
      </c>
      <c r="D13" s="24">
        <v>80757</v>
      </c>
      <c r="E13" s="25">
        <f>C13-D13</f>
        <v>88239</v>
      </c>
      <c r="F13" s="10">
        <f>E13/D13</f>
        <v>1.0926483153163193</v>
      </c>
    </row>
    <row r="14" spans="2:7" x14ac:dyDescent="0.25">
      <c r="B14" s="8" t="s">
        <v>41</v>
      </c>
      <c r="C14" s="24">
        <v>271188</v>
      </c>
      <c r="D14" s="24">
        <v>100492</v>
      </c>
      <c r="E14" s="25">
        <f>C14-D14</f>
        <v>170696</v>
      </c>
      <c r="F14" s="10">
        <f>E14/D14</f>
        <v>1.6986028738606058</v>
      </c>
    </row>
    <row r="15" spans="2:7" x14ac:dyDescent="0.25">
      <c r="B15" s="8" t="s">
        <v>36</v>
      </c>
      <c r="C15" s="24">
        <v>83440</v>
      </c>
      <c r="D15" s="24">
        <v>80136</v>
      </c>
      <c r="E15" s="25">
        <f>C15-D15</f>
        <v>3304</v>
      </c>
      <c r="F15" s="10">
        <f>E15/D15</f>
        <v>4.1229909154437458E-2</v>
      </c>
    </row>
    <row r="16" spans="2:7" x14ac:dyDescent="0.25">
      <c r="B16" s="8" t="s">
        <v>42</v>
      </c>
      <c r="C16" s="24">
        <v>19398</v>
      </c>
      <c r="D16" s="24">
        <v>20838</v>
      </c>
      <c r="E16" s="25">
        <f>C16-D16</f>
        <v>-1440</v>
      </c>
      <c r="F16" s="10">
        <f>E16/D16</f>
        <v>-6.9104520587388418E-2</v>
      </c>
    </row>
    <row r="17" spans="2:6" x14ac:dyDescent="0.25">
      <c r="B17" s="8" t="s">
        <v>43</v>
      </c>
      <c r="C17" s="24">
        <v>109016</v>
      </c>
      <c r="D17" s="24">
        <v>134226</v>
      </c>
      <c r="E17" s="25">
        <f>C17-D17</f>
        <v>-25210</v>
      </c>
      <c r="F17" s="10">
        <f>E17/D17</f>
        <v>-0.18781756142625125</v>
      </c>
    </row>
    <row r="18" spans="2:6" x14ac:dyDescent="0.25">
      <c r="B18" s="8" t="s">
        <v>44</v>
      </c>
      <c r="C18" s="24">
        <v>30613</v>
      </c>
      <c r="D18" s="24">
        <v>27224</v>
      </c>
      <c r="E18" s="25">
        <f>C18-D18</f>
        <v>3389</v>
      </c>
      <c r="F18" s="10">
        <f>E18/D18</f>
        <v>0.12448574786952689</v>
      </c>
    </row>
    <row r="19" spans="2:6" x14ac:dyDescent="0.25">
      <c r="B19" s="8" t="s">
        <v>45</v>
      </c>
      <c r="C19" s="24">
        <v>84400</v>
      </c>
      <c r="D19" s="24">
        <v>67715</v>
      </c>
      <c r="E19" s="25">
        <f>C19-D19</f>
        <v>16685</v>
      </c>
      <c r="F19" s="10">
        <f>E19/D19</f>
        <v>0.24640035442664107</v>
      </c>
    </row>
    <row r="20" spans="2:6" x14ac:dyDescent="0.25">
      <c r="B20" s="7" t="s">
        <v>46</v>
      </c>
      <c r="C20" s="24">
        <v>1138370</v>
      </c>
      <c r="D20" s="24">
        <v>995191</v>
      </c>
      <c r="E20" s="25">
        <f t="shared" ref="E19:E20" si="0">C20-D20</f>
        <v>143179</v>
      </c>
      <c r="F20" s="10">
        <f>E20/D20</f>
        <v>0.14387087503805801</v>
      </c>
    </row>
    <row r="21" spans="2:6" x14ac:dyDescent="0.25">
      <c r="B21" s="7" t="s">
        <v>47</v>
      </c>
      <c r="C21" s="24"/>
      <c r="D21" s="24"/>
      <c r="E21" s="26"/>
      <c r="F21" s="27"/>
    </row>
    <row r="22" spans="2:6" x14ac:dyDescent="0.25">
      <c r="B22" s="8" t="s">
        <v>48</v>
      </c>
      <c r="C22" s="24">
        <v>73511</v>
      </c>
      <c r="D22" s="24">
        <v>67839</v>
      </c>
      <c r="E22" s="25">
        <f>C22-D22</f>
        <v>5672</v>
      </c>
      <c r="F22" s="10">
        <f>E22/D22</f>
        <v>8.3609723020681315E-2</v>
      </c>
    </row>
    <row r="23" spans="2:6" x14ac:dyDescent="0.25">
      <c r="B23" s="8" t="s">
        <v>49</v>
      </c>
      <c r="C23" s="24">
        <v>92651</v>
      </c>
      <c r="D23" s="24">
        <v>84315</v>
      </c>
      <c r="E23" s="25">
        <f>C23-D23</f>
        <v>8336</v>
      </c>
      <c r="F23" s="10">
        <f t="shared" ref="F23:F35" si="1">E23/D23</f>
        <v>9.8867342702959146E-2</v>
      </c>
    </row>
    <row r="24" spans="2:6" x14ac:dyDescent="0.25">
      <c r="B24" s="8" t="s">
        <v>149</v>
      </c>
      <c r="C24" s="24">
        <v>67614</v>
      </c>
      <c r="D24" s="24">
        <v>52142</v>
      </c>
      <c r="E24" s="25">
        <f t="shared" ref="E24:E35" si="2">C24-D24</f>
        <v>15472</v>
      </c>
      <c r="F24" s="10">
        <f>E24/D24</f>
        <v>0.29672816539449964</v>
      </c>
    </row>
    <row r="25" spans="2:6" x14ac:dyDescent="0.25">
      <c r="B25" s="8" t="s">
        <v>50</v>
      </c>
      <c r="C25" s="24">
        <v>83566</v>
      </c>
      <c r="D25" s="24">
        <v>79123</v>
      </c>
      <c r="E25" s="25">
        <f t="shared" si="2"/>
        <v>4443</v>
      </c>
      <c r="F25" s="10">
        <f t="shared" si="1"/>
        <v>5.6153078118878201E-2</v>
      </c>
    </row>
    <row r="26" spans="2:6" x14ac:dyDescent="0.25">
      <c r="B26" s="8" t="s">
        <v>51</v>
      </c>
      <c r="C26" s="24">
        <v>1097</v>
      </c>
      <c r="D26" s="24">
        <v>1232</v>
      </c>
      <c r="E26" s="25">
        <f t="shared" si="2"/>
        <v>-135</v>
      </c>
      <c r="F26" s="10">
        <f t="shared" si="1"/>
        <v>-0.10957792207792208</v>
      </c>
    </row>
    <row r="27" spans="2:6" x14ac:dyDescent="0.25">
      <c r="B27" s="14" t="s">
        <v>52</v>
      </c>
      <c r="C27" s="24">
        <v>318439</v>
      </c>
      <c r="D27" s="24">
        <v>284651</v>
      </c>
      <c r="E27" s="25">
        <f t="shared" si="2"/>
        <v>33788</v>
      </c>
      <c r="F27" s="10">
        <f t="shared" si="1"/>
        <v>0.11869974108645323</v>
      </c>
    </row>
    <row r="28" spans="2:6" x14ac:dyDescent="0.25">
      <c r="B28" s="8" t="s">
        <v>53</v>
      </c>
      <c r="C28" s="24">
        <v>753514</v>
      </c>
      <c r="D28" s="24">
        <v>725292</v>
      </c>
      <c r="E28" s="25">
        <f t="shared" si="2"/>
        <v>28222</v>
      </c>
      <c r="F28" s="10">
        <f t="shared" si="1"/>
        <v>3.8911224720526355E-2</v>
      </c>
    </row>
    <row r="29" spans="2:6" x14ac:dyDescent="0.25">
      <c r="B29" s="8" t="s">
        <v>54</v>
      </c>
      <c r="C29" s="24">
        <v>110278</v>
      </c>
      <c r="D29" s="24">
        <v>98459</v>
      </c>
      <c r="E29" s="25">
        <f t="shared" si="2"/>
        <v>11819</v>
      </c>
      <c r="F29" s="10">
        <f t="shared" si="1"/>
        <v>0.12003981352644248</v>
      </c>
    </row>
    <row r="30" spans="2:6" x14ac:dyDescent="0.25">
      <c r="B30" s="8" t="s">
        <v>55</v>
      </c>
      <c r="C30" s="24">
        <v>24212</v>
      </c>
      <c r="D30" s="24">
        <v>25566</v>
      </c>
      <c r="E30" s="25">
        <f t="shared" si="2"/>
        <v>-1354</v>
      </c>
      <c r="F30" s="10">
        <f t="shared" si="1"/>
        <v>-5.296096378002034E-2</v>
      </c>
    </row>
    <row r="31" spans="2:6" x14ac:dyDescent="0.25">
      <c r="B31" s="8" t="s">
        <v>56</v>
      </c>
      <c r="C31" s="24">
        <v>26276</v>
      </c>
      <c r="D31" s="24">
        <v>29041</v>
      </c>
      <c r="E31" s="25">
        <f t="shared" si="2"/>
        <v>-2765</v>
      </c>
      <c r="F31" s="10">
        <f t="shared" si="1"/>
        <v>-9.5210220033745394E-2</v>
      </c>
    </row>
    <row r="32" spans="2:6" x14ac:dyDescent="0.25">
      <c r="B32" s="8" t="s">
        <v>44</v>
      </c>
      <c r="C32" s="24">
        <v>0</v>
      </c>
      <c r="D32" s="24">
        <v>39</v>
      </c>
      <c r="E32" s="25">
        <f t="shared" si="2"/>
        <v>-39</v>
      </c>
      <c r="F32" s="10">
        <f t="shared" si="1"/>
        <v>-1</v>
      </c>
    </row>
    <row r="33" spans="2:9" x14ac:dyDescent="0.25">
      <c r="B33" s="8" t="s">
        <v>50</v>
      </c>
      <c r="C33" s="24">
        <v>52327</v>
      </c>
      <c r="D33" s="24">
        <v>48701</v>
      </c>
      <c r="E33" s="25">
        <f t="shared" si="2"/>
        <v>3626</v>
      </c>
      <c r="F33" s="10">
        <f t="shared" si="1"/>
        <v>7.4454323319849691E-2</v>
      </c>
    </row>
    <row r="34" spans="2:9" x14ac:dyDescent="0.25">
      <c r="B34" s="8" t="s">
        <v>57</v>
      </c>
      <c r="C34" s="24">
        <v>37096</v>
      </c>
      <c r="D34" s="24">
        <v>42043</v>
      </c>
      <c r="E34" s="25">
        <f t="shared" si="2"/>
        <v>-4947</v>
      </c>
      <c r="F34" s="10">
        <f t="shared" si="1"/>
        <v>-0.11766524748471803</v>
      </c>
    </row>
    <row r="35" spans="2:9" x14ac:dyDescent="0.25">
      <c r="B35" s="7" t="s">
        <v>58</v>
      </c>
      <c r="C35" s="24">
        <v>1322142</v>
      </c>
      <c r="D35" s="24">
        <v>1253792</v>
      </c>
      <c r="E35" s="25">
        <f>C35-D35</f>
        <v>68350</v>
      </c>
      <c r="F35" s="10">
        <f t="shared" si="1"/>
        <v>5.4514624435313033E-2</v>
      </c>
    </row>
    <row r="36" spans="2:9" x14ac:dyDescent="0.25">
      <c r="B36" s="7" t="s">
        <v>59</v>
      </c>
      <c r="C36" s="24"/>
      <c r="D36" s="24"/>
      <c r="E36" s="26"/>
      <c r="F36" s="11"/>
    </row>
    <row r="37" spans="2:9" ht="60" x14ac:dyDescent="0.25">
      <c r="B37" s="8" t="s">
        <v>60</v>
      </c>
      <c r="C37" s="24">
        <v>951</v>
      </c>
      <c r="D37" s="24">
        <v>951</v>
      </c>
      <c r="E37" s="25">
        <f>C37-D37</f>
        <v>0</v>
      </c>
      <c r="F37" s="10"/>
    </row>
    <row r="38" spans="2:9" x14ac:dyDescent="0.25">
      <c r="B38" s="8" t="s">
        <v>61</v>
      </c>
      <c r="C38" s="24">
        <v>213170</v>
      </c>
      <c r="D38" s="24">
        <v>182448</v>
      </c>
      <c r="E38" s="25">
        <f>C38-D38</f>
        <v>30722</v>
      </c>
      <c r="F38" s="10">
        <f>E38/D38</f>
        <v>0.16838770498991493</v>
      </c>
    </row>
    <row r="39" spans="2:9" x14ac:dyDescent="0.25">
      <c r="B39" s="8" t="s">
        <v>62</v>
      </c>
      <c r="C39" s="24">
        <v>-5446</v>
      </c>
      <c r="D39" s="24">
        <v>-4699</v>
      </c>
      <c r="E39" s="25">
        <f>C39-D39</f>
        <v>-747</v>
      </c>
      <c r="F39" s="10">
        <f>E39/D39</f>
        <v>0.15896999361566291</v>
      </c>
    </row>
    <row r="40" spans="2:9" ht="30" x14ac:dyDescent="0.25">
      <c r="B40" s="8" t="s">
        <v>63</v>
      </c>
      <c r="C40" s="24">
        <v>-1187625</v>
      </c>
      <c r="D40" s="24">
        <v>-1064573</v>
      </c>
      <c r="E40" s="25">
        <f>C40-D40</f>
        <v>-123052</v>
      </c>
      <c r="F40" s="10">
        <f>E40/D40</f>
        <v>0.1155881278221409</v>
      </c>
    </row>
    <row r="41" spans="2:9" x14ac:dyDescent="0.25">
      <c r="B41" s="8" t="s">
        <v>64</v>
      </c>
      <c r="C41" s="24">
        <v>795178</v>
      </c>
      <c r="D41" s="24">
        <v>627272</v>
      </c>
      <c r="E41" s="25">
        <f>C41-D41</f>
        <v>167906</v>
      </c>
      <c r="F41" s="10">
        <f t="shared" ref="F41:F43" si="3">E41/D41</f>
        <v>0.26767654223367215</v>
      </c>
    </row>
    <row r="42" spans="2:9" x14ac:dyDescent="0.25">
      <c r="B42" s="8" t="s">
        <v>65</v>
      </c>
      <c r="C42" s="24">
        <v>-183772</v>
      </c>
      <c r="D42" s="24">
        <v>-258601</v>
      </c>
      <c r="E42" s="25">
        <f>C42-D42</f>
        <v>74829</v>
      </c>
      <c r="F42" s="10">
        <f t="shared" si="3"/>
        <v>-0.28936083000452434</v>
      </c>
    </row>
    <row r="43" spans="2:9" x14ac:dyDescent="0.25">
      <c r="B43" s="7" t="s">
        <v>66</v>
      </c>
      <c r="C43" s="24">
        <v>1138370</v>
      </c>
      <c r="D43" s="24">
        <v>995191</v>
      </c>
      <c r="E43" s="25">
        <f>C43-D43</f>
        <v>143179</v>
      </c>
      <c r="F43" s="10">
        <f t="shared" si="3"/>
        <v>0.14387087503805801</v>
      </c>
    </row>
    <row r="45" spans="2:9" x14ac:dyDescent="0.25">
      <c r="B45" t="s">
        <v>31</v>
      </c>
    </row>
    <row r="46" spans="2:9" x14ac:dyDescent="0.25">
      <c r="B46" s="15"/>
    </row>
    <row r="47" spans="2:9" ht="14.45" customHeight="1" x14ac:dyDescent="0.25">
      <c r="B47" s="41" t="s">
        <v>157</v>
      </c>
      <c r="C47" s="41"/>
      <c r="D47" s="41"/>
      <c r="E47" s="41"/>
      <c r="F47" s="41"/>
      <c r="G47" s="41"/>
      <c r="H47" s="41"/>
      <c r="I47" s="41"/>
    </row>
    <row r="48" spans="2:9" x14ac:dyDescent="0.25">
      <c r="B48" s="41"/>
      <c r="C48" s="41"/>
      <c r="D48" s="41"/>
      <c r="E48" s="41"/>
      <c r="F48" s="41"/>
      <c r="G48" s="41"/>
      <c r="H48" s="41"/>
      <c r="I48" s="41"/>
    </row>
    <row r="49" spans="2:9" ht="75" x14ac:dyDescent="0.25">
      <c r="B49" s="31" t="s">
        <v>177</v>
      </c>
      <c r="D49" s="31"/>
      <c r="E49" s="31"/>
      <c r="F49" s="38"/>
      <c r="G49" s="31"/>
      <c r="H49" s="31"/>
      <c r="I49" s="31"/>
    </row>
    <row r="50" spans="2:9" x14ac:dyDescent="0.25">
      <c r="B50" s="31"/>
      <c r="C50" s="31"/>
      <c r="D50" s="31"/>
      <c r="E50" s="31"/>
      <c r="F50" s="38"/>
      <c r="G50" s="31"/>
      <c r="H50" s="31"/>
      <c r="I50" s="31"/>
    </row>
    <row r="51" spans="2:9" ht="14.45" customHeight="1" x14ac:dyDescent="0.25">
      <c r="B51" s="31"/>
      <c r="C51" s="31"/>
      <c r="D51" s="31"/>
      <c r="E51" s="31"/>
      <c r="F51" s="38"/>
      <c r="G51" s="31"/>
      <c r="H51" s="31"/>
      <c r="I51" s="31"/>
    </row>
    <row r="52" spans="2:9" x14ac:dyDescent="0.25">
      <c r="B52" s="31"/>
      <c r="C52" s="31"/>
      <c r="D52" s="31"/>
      <c r="E52" s="31"/>
      <c r="F52" s="38"/>
      <c r="G52" s="31"/>
      <c r="H52" s="31"/>
      <c r="I52" s="31"/>
    </row>
    <row r="53" spans="2:9" x14ac:dyDescent="0.25">
      <c r="B53" s="31"/>
      <c r="C53" s="31"/>
      <c r="D53" s="31"/>
      <c r="E53" s="31"/>
      <c r="F53" s="38"/>
      <c r="G53" s="31"/>
      <c r="H53" s="31"/>
      <c r="I53" s="31"/>
    </row>
    <row r="54" spans="2:9" x14ac:dyDescent="0.25">
      <c r="B54" s="31"/>
    </row>
    <row r="55" spans="2:9" ht="14.45" customHeight="1" x14ac:dyDescent="0.25">
      <c r="B55" s="17" t="s">
        <v>156</v>
      </c>
      <c r="C55" s="17"/>
      <c r="D55" s="17"/>
      <c r="E55" s="17"/>
      <c r="F55" s="39"/>
      <c r="G55" s="17"/>
      <c r="H55" s="17"/>
      <c r="I55" s="17"/>
    </row>
    <row r="56" spans="2:9" ht="45" x14ac:dyDescent="0.25">
      <c r="B56" s="18" t="s">
        <v>178</v>
      </c>
      <c r="C56" s="17"/>
      <c r="D56" s="17"/>
      <c r="E56" s="17"/>
      <c r="F56" s="39"/>
      <c r="G56" s="17"/>
      <c r="H56" s="17"/>
      <c r="I56" s="17"/>
    </row>
    <row r="57" spans="2:9" x14ac:dyDescent="0.25">
      <c r="B57" s="31"/>
      <c r="C57" s="32"/>
      <c r="D57" s="31"/>
      <c r="E57" s="31"/>
      <c r="F57" s="38"/>
      <c r="G57" s="31"/>
      <c r="H57" s="31"/>
      <c r="I57" s="31"/>
    </row>
    <row r="58" spans="2:9" x14ac:dyDescent="0.25">
      <c r="B58" s="31"/>
      <c r="C58" s="31"/>
      <c r="D58" s="31"/>
      <c r="E58" s="31"/>
      <c r="F58" s="38"/>
      <c r="G58" s="31"/>
      <c r="H58" s="31"/>
      <c r="I58" s="31"/>
    </row>
    <row r="59" spans="2:9" x14ac:dyDescent="0.25">
      <c r="B59" s="31"/>
      <c r="C59" s="31"/>
      <c r="D59" s="31"/>
      <c r="E59" s="31"/>
      <c r="F59" s="38"/>
      <c r="G59" s="31"/>
      <c r="H59" s="31"/>
      <c r="I59" s="31"/>
    </row>
    <row r="60" spans="2:9" x14ac:dyDescent="0.25">
      <c r="B60" s="31"/>
      <c r="C60" s="31"/>
      <c r="D60" s="31"/>
      <c r="E60" s="31"/>
      <c r="F60" s="38"/>
      <c r="G60" s="31"/>
      <c r="H60" s="31"/>
      <c r="I60" s="31"/>
    </row>
    <row r="61" spans="2:9" x14ac:dyDescent="0.25">
      <c r="B61" s="31"/>
      <c r="C61" s="31"/>
      <c r="D61" s="31"/>
      <c r="E61" s="31"/>
      <c r="F61" s="38"/>
      <c r="G61" s="31"/>
      <c r="H61" s="31"/>
      <c r="I61" s="31"/>
    </row>
    <row r="62" spans="2:9" x14ac:dyDescent="0.25">
      <c r="B62" s="31"/>
    </row>
    <row r="63" spans="2:9" x14ac:dyDescent="0.25">
      <c r="B63" s="19" t="s">
        <v>144</v>
      </c>
    </row>
    <row r="64" spans="2:9" ht="30" x14ac:dyDescent="0.25">
      <c r="B64" s="49" t="s">
        <v>179</v>
      </c>
      <c r="F64" s="48"/>
    </row>
    <row r="65" spans="2:6" x14ac:dyDescent="0.25">
      <c r="B65" s="31"/>
      <c r="F65" s="48"/>
    </row>
    <row r="66" spans="2:6" x14ac:dyDescent="0.25">
      <c r="B66" s="31"/>
      <c r="F66" s="48"/>
    </row>
    <row r="67" spans="2:6" x14ac:dyDescent="0.25">
      <c r="B67" s="31"/>
      <c r="F67" s="48"/>
    </row>
    <row r="68" spans="2:6" x14ac:dyDescent="0.25">
      <c r="B68" s="31"/>
      <c r="F68" s="48"/>
    </row>
    <row r="69" spans="2:6" x14ac:dyDescent="0.25">
      <c r="B69" s="31"/>
    </row>
    <row r="70" spans="2:6" x14ac:dyDescent="0.25">
      <c r="B70" s="16" t="s">
        <v>155</v>
      </c>
    </row>
    <row r="71" spans="2:6" ht="60" x14ac:dyDescent="0.25">
      <c r="B71" s="31" t="s">
        <v>189</v>
      </c>
    </row>
    <row r="77" spans="2:6" x14ac:dyDescent="0.25">
      <c r="B77" s="33" t="s">
        <v>161</v>
      </c>
    </row>
    <row r="78" spans="2:6" ht="60" x14ac:dyDescent="0.25">
      <c r="B78" s="1" t="s">
        <v>180</v>
      </c>
    </row>
  </sheetData>
  <mergeCells count="3">
    <mergeCell ref="B3:B4"/>
    <mergeCell ref="C2:F2"/>
    <mergeCell ref="B47:I48"/>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74"/>
  <sheetViews>
    <sheetView tabSelected="1" topLeftCell="A22" workbookViewId="0">
      <selection activeCell="B74" sqref="B74"/>
    </sheetView>
  </sheetViews>
  <sheetFormatPr defaultColWidth="8.85546875" defaultRowHeight="15" x14ac:dyDescent="0.25"/>
  <cols>
    <col min="2" max="2" width="52" bestFit="1" customWidth="1"/>
    <col min="3" max="4" width="15.28515625" bestFit="1" customWidth="1"/>
    <col min="5" max="5" width="14.42578125" bestFit="1" customWidth="1"/>
  </cols>
  <sheetData>
    <row r="1" spans="2:5" x14ac:dyDescent="0.25">
      <c r="C1" s="2"/>
      <c r="D1" s="2"/>
      <c r="E1" s="2"/>
    </row>
    <row r="2" spans="2:5" x14ac:dyDescent="0.25">
      <c r="B2" s="12" t="s">
        <v>104</v>
      </c>
      <c r="C2" s="5" t="s">
        <v>2</v>
      </c>
      <c r="D2" s="5" t="s">
        <v>3</v>
      </c>
      <c r="E2" s="5" t="s">
        <v>4</v>
      </c>
    </row>
    <row r="3" spans="2:5" x14ac:dyDescent="0.25">
      <c r="B3" s="3" t="s">
        <v>105</v>
      </c>
      <c r="C3" s="6"/>
      <c r="D3" s="6"/>
      <c r="E3" s="6"/>
    </row>
    <row r="4" spans="2:5" x14ac:dyDescent="0.25">
      <c r="B4" s="4" t="s">
        <v>27</v>
      </c>
      <c r="C4" s="24">
        <v>216355000</v>
      </c>
      <c r="D4" s="24">
        <v>122327000</v>
      </c>
      <c r="E4" s="24">
        <v>106712000</v>
      </c>
    </row>
    <row r="5" spans="2:5" ht="30" x14ac:dyDescent="0.25">
      <c r="B5" s="4" t="s">
        <v>68</v>
      </c>
      <c r="C5" s="24"/>
      <c r="D5" s="24"/>
      <c r="E5" s="24"/>
    </row>
    <row r="6" spans="2:5" x14ac:dyDescent="0.25">
      <c r="B6" s="4" t="s">
        <v>14</v>
      </c>
      <c r="C6" s="24">
        <v>14330000</v>
      </c>
      <c r="D6" s="24">
        <v>6680000</v>
      </c>
      <c r="E6" s="24">
        <v>6996000</v>
      </c>
    </row>
    <row r="7" spans="2:5" ht="30" x14ac:dyDescent="0.25">
      <c r="B7" s="4" t="s">
        <v>106</v>
      </c>
      <c r="C7" s="24">
        <v>19597000</v>
      </c>
      <c r="D7" s="24">
        <v>20609000</v>
      </c>
      <c r="E7" s="24">
        <v>20663000</v>
      </c>
    </row>
    <row r="8" spans="2:5" x14ac:dyDescent="0.25">
      <c r="B8" s="4" t="s">
        <v>69</v>
      </c>
      <c r="C8" s="24">
        <v>9239000</v>
      </c>
      <c r="D8" s="24">
        <v>7191000</v>
      </c>
      <c r="E8" s="24">
        <v>6423000</v>
      </c>
    </row>
    <row r="9" spans="2:5" x14ac:dyDescent="0.25">
      <c r="B9" s="4" t="s">
        <v>16</v>
      </c>
      <c r="C9" s="24">
        <v>4289000</v>
      </c>
      <c r="D9" s="24">
        <v>0</v>
      </c>
      <c r="E9" s="24">
        <v>0</v>
      </c>
    </row>
    <row r="10" spans="2:5" x14ac:dyDescent="0.25">
      <c r="B10" s="4" t="s">
        <v>107</v>
      </c>
      <c r="C10" s="24">
        <v>-56000</v>
      </c>
      <c r="D10" s="24">
        <v>-237000</v>
      </c>
      <c r="E10" s="24">
        <v>-571000</v>
      </c>
    </row>
    <row r="11" spans="2:5" x14ac:dyDescent="0.25">
      <c r="B11" s="4" t="s">
        <v>70</v>
      </c>
      <c r="C11" s="24">
        <v>10542000</v>
      </c>
      <c r="D11" s="24">
        <v>5514000</v>
      </c>
      <c r="E11" s="24">
        <v>3365000</v>
      </c>
    </row>
    <row r="12" spans="2:5" x14ac:dyDescent="0.25">
      <c r="B12" s="4" t="s">
        <v>71</v>
      </c>
      <c r="C12" s="24">
        <v>15986000</v>
      </c>
      <c r="D12" s="24">
        <v>22857000</v>
      </c>
      <c r="E12" s="24">
        <v>15346000</v>
      </c>
    </row>
    <row r="13" spans="2:5" x14ac:dyDescent="0.25">
      <c r="B13" s="4" t="s">
        <v>108</v>
      </c>
      <c r="C13" s="24">
        <v>3695000</v>
      </c>
      <c r="D13" s="24">
        <v>-772000</v>
      </c>
      <c r="E13" s="24">
        <v>1059000</v>
      </c>
    </row>
    <row r="14" spans="2:5" x14ac:dyDescent="0.25">
      <c r="B14" s="4" t="s">
        <v>44</v>
      </c>
      <c r="C14" s="24">
        <v>-3510000</v>
      </c>
      <c r="D14" s="24">
        <v>57106000</v>
      </c>
      <c r="E14" s="24">
        <v>-29723000</v>
      </c>
    </row>
    <row r="15" spans="2:5" ht="30" x14ac:dyDescent="0.25">
      <c r="B15" s="4" t="s">
        <v>72</v>
      </c>
      <c r="C15" s="24">
        <v>7389000</v>
      </c>
      <c r="D15" s="24">
        <v>6579000</v>
      </c>
      <c r="E15" s="24">
        <v>1025000</v>
      </c>
    </row>
    <row r="16" spans="2:5" ht="30" x14ac:dyDescent="0.25">
      <c r="B16" s="4" t="s">
        <v>73</v>
      </c>
      <c r="C16" s="24">
        <v>-52929000</v>
      </c>
      <c r="D16" s="24">
        <v>-30638000</v>
      </c>
      <c r="E16" s="24">
        <v>-17410000</v>
      </c>
    </row>
    <row r="17" spans="2:5" x14ac:dyDescent="0.25">
      <c r="B17" s="4" t="s">
        <v>74</v>
      </c>
      <c r="C17" s="24">
        <v>-2031000</v>
      </c>
      <c r="D17" s="24">
        <v>40158000</v>
      </c>
      <c r="E17" s="24">
        <v>38150000</v>
      </c>
    </row>
    <row r="18" spans="2:5" x14ac:dyDescent="0.25">
      <c r="B18" s="4" t="s">
        <v>75</v>
      </c>
      <c r="C18" s="24">
        <v>242896000</v>
      </c>
      <c r="D18" s="24">
        <v>257374000</v>
      </c>
      <c r="E18" s="24">
        <v>152035000</v>
      </c>
    </row>
    <row r="19" spans="2:5" x14ac:dyDescent="0.25">
      <c r="B19" s="3" t="s">
        <v>109</v>
      </c>
      <c r="C19" s="24"/>
      <c r="D19" s="24"/>
      <c r="E19" s="24"/>
    </row>
    <row r="20" spans="2:5" x14ac:dyDescent="0.25">
      <c r="B20" s="4" t="s">
        <v>76</v>
      </c>
      <c r="C20" s="24">
        <v>-47673000</v>
      </c>
      <c r="D20" s="24">
        <v>-23437000</v>
      </c>
      <c r="E20" s="24">
        <v>-25191000</v>
      </c>
    </row>
    <row r="21" spans="2:5" x14ac:dyDescent="0.25">
      <c r="B21" s="4" t="s">
        <v>77</v>
      </c>
      <c r="C21" s="24">
        <v>-1803000</v>
      </c>
      <c r="D21" s="24">
        <v>-2517000</v>
      </c>
      <c r="E21" s="24">
        <v>-2580000</v>
      </c>
    </row>
    <row r="22" spans="2:5" x14ac:dyDescent="0.25">
      <c r="B22" s="4" t="s">
        <v>78</v>
      </c>
      <c r="C22" s="24">
        <v>3053000</v>
      </c>
      <c r="D22" s="24">
        <v>1000000</v>
      </c>
      <c r="E22" s="24">
        <v>11462000</v>
      </c>
    </row>
    <row r="23" spans="2:5" x14ac:dyDescent="0.25">
      <c r="B23" s="4" t="s">
        <v>80</v>
      </c>
      <c r="C23" s="24">
        <v>-3179000</v>
      </c>
      <c r="D23" s="24">
        <v>0</v>
      </c>
      <c r="E23" s="24">
        <v>-28583000</v>
      </c>
    </row>
    <row r="24" spans="2:5" x14ac:dyDescent="0.25">
      <c r="B24" s="4" t="s">
        <v>79</v>
      </c>
      <c r="C24" s="24">
        <v>-231317000</v>
      </c>
      <c r="D24" s="24">
        <v>0</v>
      </c>
      <c r="E24" s="24">
        <v>-1341000</v>
      </c>
    </row>
    <row r="25" spans="2:5" x14ac:dyDescent="0.25">
      <c r="B25" s="4" t="s">
        <v>81</v>
      </c>
      <c r="C25" s="24">
        <v>-9604000</v>
      </c>
      <c r="D25" s="24">
        <v>-50554000</v>
      </c>
      <c r="E25" s="24">
        <v>-34661000</v>
      </c>
    </row>
    <row r="26" spans="2:5" x14ac:dyDescent="0.25">
      <c r="B26" s="4" t="s">
        <v>82</v>
      </c>
      <c r="C26" s="24">
        <v>1429000</v>
      </c>
      <c r="D26" s="24">
        <v>4569000</v>
      </c>
      <c r="E26" s="24">
        <v>3700000</v>
      </c>
    </row>
    <row r="27" spans="2:5" x14ac:dyDescent="0.25">
      <c r="B27" s="4" t="s">
        <v>83</v>
      </c>
      <c r="C27" s="24">
        <v>-2895000</v>
      </c>
      <c r="D27" s="24">
        <v>-2447000</v>
      </c>
      <c r="E27" s="24">
        <v>-1661000</v>
      </c>
    </row>
    <row r="28" spans="2:5" ht="30" x14ac:dyDescent="0.25">
      <c r="B28" s="4" t="s">
        <v>84</v>
      </c>
      <c r="C28" s="24">
        <v>2825000</v>
      </c>
      <c r="D28" s="24">
        <v>2245000</v>
      </c>
      <c r="E28" s="24">
        <v>1911000</v>
      </c>
    </row>
    <row r="29" spans="2:5" x14ac:dyDescent="0.25">
      <c r="B29" s="4" t="s">
        <v>85</v>
      </c>
      <c r="C29" s="24">
        <v>-36045000</v>
      </c>
      <c r="D29" s="24">
        <v>-19738000</v>
      </c>
      <c r="E29" s="24">
        <v>-32604000</v>
      </c>
    </row>
    <row r="30" spans="2:5" x14ac:dyDescent="0.25">
      <c r="B30" s="4" t="s">
        <v>86</v>
      </c>
      <c r="C30" s="24">
        <v>4997000</v>
      </c>
      <c r="D30" s="24">
        <v>655000</v>
      </c>
      <c r="E30" s="24">
        <v>11070000</v>
      </c>
    </row>
    <row r="31" spans="2:5" x14ac:dyDescent="0.25">
      <c r="B31" s="4" t="s">
        <v>87</v>
      </c>
      <c r="C31" s="24">
        <v>-1040000</v>
      </c>
      <c r="D31" s="24">
        <v>109000</v>
      </c>
      <c r="E31" s="24">
        <v>11000</v>
      </c>
    </row>
    <row r="32" spans="2:5" x14ac:dyDescent="0.25">
      <c r="B32" s="4" t="s">
        <v>88</v>
      </c>
      <c r="C32" s="24">
        <v>-321252000</v>
      </c>
      <c r="D32" s="24">
        <v>-90115000</v>
      </c>
      <c r="E32" s="24">
        <v>-98467000</v>
      </c>
    </row>
    <row r="33" spans="2:5" x14ac:dyDescent="0.25">
      <c r="B33" s="3" t="s">
        <v>110</v>
      </c>
      <c r="C33" s="24"/>
      <c r="D33" s="24"/>
      <c r="E33" s="24"/>
    </row>
    <row r="34" spans="2:5" x14ac:dyDescent="0.25">
      <c r="B34" s="4" t="s">
        <v>92</v>
      </c>
      <c r="C34" s="24">
        <v>9037000</v>
      </c>
      <c r="D34" s="24">
        <v>0</v>
      </c>
      <c r="E34" s="24">
        <v>0</v>
      </c>
    </row>
    <row r="35" spans="2:5" ht="30" x14ac:dyDescent="0.25">
      <c r="B35" s="4" t="s">
        <v>111</v>
      </c>
      <c r="C35" s="24">
        <v>20600000</v>
      </c>
      <c r="D35" s="24">
        <v>-115003000</v>
      </c>
      <c r="E35" s="24">
        <v>25795000</v>
      </c>
    </row>
    <row r="36" spans="2:5" x14ac:dyDescent="0.25">
      <c r="B36" s="4" t="s">
        <v>89</v>
      </c>
      <c r="C36" s="24">
        <v>-603000</v>
      </c>
      <c r="D36" s="24">
        <v>-660000</v>
      </c>
      <c r="E36" s="24">
        <v>-988000</v>
      </c>
    </row>
    <row r="37" spans="2:5" x14ac:dyDescent="0.25">
      <c r="B37" s="4" t="s">
        <v>112</v>
      </c>
      <c r="C37" s="24">
        <v>0</v>
      </c>
      <c r="D37" s="24">
        <v>0</v>
      </c>
      <c r="E37" s="24">
        <v>550000</v>
      </c>
    </row>
    <row r="38" spans="2:5" x14ac:dyDescent="0.25">
      <c r="B38" s="4" t="s">
        <v>91</v>
      </c>
      <c r="C38" s="24">
        <v>-2590000</v>
      </c>
      <c r="D38" s="24">
        <v>0</v>
      </c>
      <c r="E38" s="24">
        <v>-284000</v>
      </c>
    </row>
    <row r="39" spans="2:5" x14ac:dyDescent="0.25">
      <c r="B39" s="4" t="s">
        <v>113</v>
      </c>
      <c r="C39" s="24">
        <v>-148679000</v>
      </c>
      <c r="D39" s="24">
        <v>-9807000</v>
      </c>
      <c r="E39" s="24">
        <v>-35926000</v>
      </c>
    </row>
    <row r="40" spans="2:5" x14ac:dyDescent="0.25">
      <c r="B40" s="4" t="s">
        <v>90</v>
      </c>
      <c r="C40" s="24">
        <v>-48715000</v>
      </c>
      <c r="D40" s="24">
        <v>-48651000</v>
      </c>
      <c r="E40" s="24">
        <v>-46182000</v>
      </c>
    </row>
    <row r="41" spans="2:5" x14ac:dyDescent="0.25">
      <c r="B41" s="4" t="s">
        <v>93</v>
      </c>
      <c r="C41" s="24">
        <v>173000</v>
      </c>
      <c r="D41" s="24">
        <v>24237000</v>
      </c>
      <c r="E41" s="24">
        <v>0</v>
      </c>
    </row>
    <row r="42" spans="2:5" x14ac:dyDescent="0.25">
      <c r="B42" s="4" t="s">
        <v>94</v>
      </c>
      <c r="C42" s="24">
        <v>41360000</v>
      </c>
      <c r="D42" s="24">
        <v>14107000</v>
      </c>
      <c r="E42" s="24">
        <v>12951000</v>
      </c>
    </row>
    <row r="43" spans="2:5" x14ac:dyDescent="0.25">
      <c r="B43" s="4" t="s">
        <v>95</v>
      </c>
      <c r="C43" s="24">
        <v>-129417000</v>
      </c>
      <c r="D43" s="24">
        <v>-135777000</v>
      </c>
      <c r="E43" s="24">
        <v>-44084000</v>
      </c>
    </row>
    <row r="44" spans="2:5" x14ac:dyDescent="0.25">
      <c r="B44" s="4" t="s">
        <v>96</v>
      </c>
      <c r="C44" s="24">
        <v>-207773000</v>
      </c>
      <c r="D44" s="24">
        <v>31482000</v>
      </c>
      <c r="E44" s="24">
        <v>9484000</v>
      </c>
    </row>
    <row r="45" spans="2:5" ht="30" x14ac:dyDescent="0.25">
      <c r="B45" s="4" t="s">
        <v>97</v>
      </c>
      <c r="C45" s="24">
        <v>-921000</v>
      </c>
      <c r="D45" s="24">
        <v>1391000</v>
      </c>
      <c r="E45" s="24">
        <v>-462000</v>
      </c>
    </row>
    <row r="46" spans="2:5" x14ac:dyDescent="0.25">
      <c r="B46" s="4" t="s">
        <v>98</v>
      </c>
      <c r="C46" s="24">
        <v>235336000</v>
      </c>
      <c r="D46" s="24">
        <v>202463000</v>
      </c>
      <c r="E46" s="24">
        <v>193441000</v>
      </c>
    </row>
    <row r="47" spans="2:5" x14ac:dyDescent="0.25">
      <c r="B47" s="4" t="s">
        <v>99</v>
      </c>
      <c r="C47" s="24">
        <v>26642000</v>
      </c>
      <c r="D47" s="24">
        <v>235336000</v>
      </c>
      <c r="E47" s="24">
        <v>202463000</v>
      </c>
    </row>
    <row r="48" spans="2:5" x14ac:dyDescent="0.25">
      <c r="B48" s="3" t="s">
        <v>114</v>
      </c>
      <c r="C48" s="24"/>
      <c r="D48" s="24"/>
      <c r="E48" s="24"/>
    </row>
    <row r="49" spans="2:5" x14ac:dyDescent="0.25">
      <c r="B49" s="4" t="s">
        <v>100</v>
      </c>
      <c r="C49" s="24">
        <v>77357000</v>
      </c>
      <c r="D49" s="24">
        <v>39181000</v>
      </c>
      <c r="E49" s="24">
        <v>65683000</v>
      </c>
    </row>
    <row r="50" spans="2:5" x14ac:dyDescent="0.25">
      <c r="B50" s="4" t="s">
        <v>101</v>
      </c>
      <c r="C50" s="24">
        <v>43254000</v>
      </c>
      <c r="D50" s="24">
        <v>42405000</v>
      </c>
      <c r="E50" s="24">
        <v>41992000</v>
      </c>
    </row>
    <row r="51" spans="2:5" x14ac:dyDescent="0.25">
      <c r="B51" s="4" t="s">
        <v>102</v>
      </c>
      <c r="C51" s="24"/>
      <c r="D51" s="24"/>
      <c r="E51" s="24"/>
    </row>
    <row r="52" spans="2:5" x14ac:dyDescent="0.25">
      <c r="B52" s="4" t="s">
        <v>103</v>
      </c>
      <c r="C52" s="24">
        <v>11977000</v>
      </c>
      <c r="D52" s="24">
        <v>12185000</v>
      </c>
      <c r="E52" s="24">
        <v>12112000</v>
      </c>
    </row>
    <row r="53" spans="2:5" ht="30" x14ac:dyDescent="0.25">
      <c r="B53" s="4" t="s">
        <v>115</v>
      </c>
      <c r="C53" s="24">
        <v>5949000</v>
      </c>
      <c r="D53" s="24">
        <v>1099000</v>
      </c>
      <c r="E53" s="24">
        <v>3648000</v>
      </c>
    </row>
    <row r="54" spans="2:5" x14ac:dyDescent="0.25">
      <c r="B54" s="4" t="s">
        <v>116</v>
      </c>
      <c r="C54" s="24">
        <v>0</v>
      </c>
      <c r="D54" s="24">
        <v>0</v>
      </c>
      <c r="E54" s="24">
        <v>2350000</v>
      </c>
    </row>
    <row r="55" spans="2:5" x14ac:dyDescent="0.25">
      <c r="B55" s="4" t="s">
        <v>117</v>
      </c>
      <c r="C55" s="24">
        <v>0</v>
      </c>
      <c r="D55" s="24">
        <v>2000000</v>
      </c>
      <c r="E55" s="24">
        <v>0</v>
      </c>
    </row>
    <row r="57" spans="2:5" x14ac:dyDescent="0.25">
      <c r="B57" t="s">
        <v>31</v>
      </c>
    </row>
    <row r="59" spans="2:5" ht="14.45" customHeight="1" x14ac:dyDescent="0.25">
      <c r="B59" s="17" t="s">
        <v>153</v>
      </c>
      <c r="C59" s="17"/>
      <c r="D59" s="17"/>
      <c r="E59" s="17"/>
    </row>
    <row r="60" spans="2:5" ht="30" x14ac:dyDescent="0.25">
      <c r="B60" s="15" t="s">
        <v>181</v>
      </c>
      <c r="C60" s="15"/>
      <c r="D60" s="15"/>
      <c r="E60" s="15"/>
    </row>
    <row r="61" spans="2:5" x14ac:dyDescent="0.25">
      <c r="B61" s="15"/>
      <c r="C61" s="15"/>
      <c r="D61" s="15"/>
      <c r="E61" s="15"/>
    </row>
    <row r="62" spans="2:5" x14ac:dyDescent="0.25">
      <c r="B62" s="15"/>
      <c r="C62" s="15"/>
      <c r="D62" s="15"/>
      <c r="E62" s="15"/>
    </row>
    <row r="66" spans="2:12" x14ac:dyDescent="0.25">
      <c r="B66" s="17" t="s">
        <v>158</v>
      </c>
      <c r="C66" s="17"/>
      <c r="D66" s="17"/>
      <c r="E66" s="17"/>
    </row>
    <row r="67" spans="2:12" ht="45" x14ac:dyDescent="0.25">
      <c r="B67" s="15" t="s">
        <v>182</v>
      </c>
      <c r="C67" s="15"/>
      <c r="D67" s="15"/>
      <c r="E67" s="15"/>
    </row>
    <row r="68" spans="2:12" x14ac:dyDescent="0.25">
      <c r="B68" s="15"/>
      <c r="C68" s="15"/>
      <c r="D68" s="15"/>
      <c r="E68" s="15"/>
    </row>
    <row r="69" spans="2:12" x14ac:dyDescent="0.25">
      <c r="B69" s="15"/>
      <c r="C69" s="15"/>
      <c r="D69" s="15"/>
      <c r="E69" s="15"/>
    </row>
    <row r="73" spans="2:12" x14ac:dyDescent="0.25">
      <c r="B73" t="s">
        <v>159</v>
      </c>
    </row>
    <row r="74" spans="2:12" ht="60" x14ac:dyDescent="0.25">
      <c r="B74" s="45" t="s">
        <v>183</v>
      </c>
      <c r="C74" s="45"/>
      <c r="D74" s="45"/>
      <c r="E74" s="45"/>
      <c r="F74" s="45"/>
      <c r="G74" s="45"/>
      <c r="H74" s="45"/>
      <c r="I74" s="45"/>
      <c r="J74" s="45"/>
      <c r="K74" s="45"/>
      <c r="L74" s="45"/>
    </row>
  </sheetData>
  <pageMargins left="0.7" right="0.7" top="0.75" bottom="0.75" header="0.3" footer="0.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L55"/>
  <sheetViews>
    <sheetView topLeftCell="A49" workbookViewId="0">
      <selection activeCell="F55" sqref="F55"/>
    </sheetView>
  </sheetViews>
  <sheetFormatPr defaultColWidth="8.85546875" defaultRowHeight="15" x14ac:dyDescent="0.25"/>
  <cols>
    <col min="3" max="3" width="27.85546875" customWidth="1"/>
    <col min="4" max="4" width="17.5703125" customWidth="1"/>
    <col min="5" max="5" width="20.7109375" customWidth="1"/>
    <col min="6" max="6" width="14.5703125" customWidth="1"/>
    <col min="7" max="7" width="15" customWidth="1"/>
    <col min="9" max="9" width="15" customWidth="1"/>
    <col min="10" max="10" width="14.85546875" customWidth="1"/>
    <col min="12" max="12" width="27.7109375" bestFit="1" customWidth="1"/>
  </cols>
  <sheetData>
    <row r="10" spans="1:12" x14ac:dyDescent="0.25">
      <c r="B10" s="20" t="s">
        <v>126</v>
      </c>
      <c r="L10" s="30" t="s">
        <v>145</v>
      </c>
    </row>
    <row r="11" spans="1:12" x14ac:dyDescent="0.25">
      <c r="A11">
        <v>1</v>
      </c>
      <c r="B11" t="s">
        <v>162</v>
      </c>
    </row>
    <row r="12" spans="1:12" x14ac:dyDescent="0.25">
      <c r="B12" t="s">
        <v>163</v>
      </c>
    </row>
    <row r="13" spans="1:12" x14ac:dyDescent="0.25">
      <c r="I13">
        <v>2018</v>
      </c>
      <c r="J13">
        <v>2017</v>
      </c>
    </row>
    <row r="14" spans="1:12" x14ac:dyDescent="0.25">
      <c r="C14" t="s">
        <v>164</v>
      </c>
      <c r="I14" s="24">
        <v>243784</v>
      </c>
      <c r="J14" s="24">
        <v>400429</v>
      </c>
    </row>
    <row r="15" spans="1:12" x14ac:dyDescent="0.25">
      <c r="C15" t="s">
        <v>165</v>
      </c>
      <c r="I15" s="24">
        <v>318439</v>
      </c>
      <c r="J15" s="24">
        <v>284651</v>
      </c>
    </row>
    <row r="17" spans="1:12" x14ac:dyDescent="0.25">
      <c r="B17" t="s">
        <v>166</v>
      </c>
      <c r="I17" s="21">
        <f>I14/I15</f>
        <v>0.7655594949111133</v>
      </c>
      <c r="J17" s="21">
        <f>J14/J15</f>
        <v>1.4067366705193378</v>
      </c>
      <c r="L17" s="21" t="s">
        <v>167</v>
      </c>
    </row>
    <row r="18" spans="1:12" x14ac:dyDescent="0.25">
      <c r="B18" s="20"/>
    </row>
    <row r="19" spans="1:12" x14ac:dyDescent="0.25">
      <c r="B19" s="20" t="s">
        <v>128</v>
      </c>
    </row>
    <row r="20" spans="1:12" x14ac:dyDescent="0.25">
      <c r="A20">
        <v>2</v>
      </c>
      <c r="B20" s="20" t="s">
        <v>168</v>
      </c>
      <c r="I20">
        <v>2018</v>
      </c>
    </row>
    <row r="21" spans="1:12" x14ac:dyDescent="0.25">
      <c r="C21" t="s">
        <v>118</v>
      </c>
      <c r="I21" s="6">
        <v>1322142</v>
      </c>
    </row>
    <row r="22" spans="1:12" x14ac:dyDescent="0.25">
      <c r="C22" t="s">
        <v>169</v>
      </c>
      <c r="I22" s="6">
        <v>1138370</v>
      </c>
    </row>
    <row r="24" spans="1:12" x14ac:dyDescent="0.25">
      <c r="B24" t="s">
        <v>170</v>
      </c>
      <c r="I24" s="21">
        <f>I21/I22</f>
        <v>1.1614343315442255</v>
      </c>
      <c r="L24" s="28" t="s">
        <v>171</v>
      </c>
    </row>
    <row r="26" spans="1:12" x14ac:dyDescent="0.25">
      <c r="B26" s="20" t="s">
        <v>129</v>
      </c>
    </row>
    <row r="27" spans="1:12" x14ac:dyDescent="0.25">
      <c r="A27">
        <v>3</v>
      </c>
      <c r="B27" t="s">
        <v>119</v>
      </c>
      <c r="I27">
        <v>2018</v>
      </c>
      <c r="J27">
        <v>2017</v>
      </c>
    </row>
    <row r="28" spans="1:12" x14ac:dyDescent="0.25">
      <c r="C28" t="s">
        <v>130</v>
      </c>
      <c r="I28" s="24">
        <v>216355000</v>
      </c>
      <c r="J28" s="24">
        <v>122327000</v>
      </c>
    </row>
    <row r="29" spans="1:12" x14ac:dyDescent="0.25">
      <c r="C29" t="s">
        <v>131</v>
      </c>
      <c r="I29" s="24">
        <v>1041304000</v>
      </c>
      <c r="J29" s="24">
        <v>941297000</v>
      </c>
    </row>
    <row r="31" spans="1:12" x14ac:dyDescent="0.25">
      <c r="B31" t="s">
        <v>132</v>
      </c>
      <c r="I31" s="21">
        <f>I28/I29*100</f>
        <v>20.777313829582909</v>
      </c>
      <c r="J31" s="21">
        <f>J28/J29*100</f>
        <v>12.995579503599819</v>
      </c>
      <c r="L31" s="29" t="s">
        <v>146</v>
      </c>
    </row>
    <row r="34" spans="1:12" x14ac:dyDescent="0.25">
      <c r="A34">
        <v>4</v>
      </c>
      <c r="B34" t="s">
        <v>133</v>
      </c>
      <c r="I34">
        <v>2018</v>
      </c>
      <c r="J34">
        <v>2017</v>
      </c>
    </row>
    <row r="35" spans="1:12" x14ac:dyDescent="0.25">
      <c r="C35" t="s">
        <v>127</v>
      </c>
      <c r="I35" s="24">
        <v>273258000</v>
      </c>
      <c r="J35" s="24">
        <v>249217000</v>
      </c>
    </row>
    <row r="36" spans="1:12" x14ac:dyDescent="0.25">
      <c r="C36" t="s">
        <v>134</v>
      </c>
      <c r="I36" s="24">
        <v>1138370000</v>
      </c>
      <c r="J36" s="24">
        <v>995191000</v>
      </c>
    </row>
    <row r="38" spans="1:12" x14ac:dyDescent="0.25">
      <c r="B38" t="s">
        <v>135</v>
      </c>
      <c r="I38" s="21">
        <f>I35/I36*100</f>
        <v>24.004321969131301</v>
      </c>
      <c r="J38" s="21">
        <f>J35/J36*100</f>
        <v>25.042127591587949</v>
      </c>
      <c r="L38" s="28" t="s">
        <v>147</v>
      </c>
    </row>
    <row r="41" spans="1:12" x14ac:dyDescent="0.25">
      <c r="B41" s="20" t="s">
        <v>136</v>
      </c>
    </row>
    <row r="42" spans="1:12" x14ac:dyDescent="0.25">
      <c r="A42">
        <v>5</v>
      </c>
      <c r="B42" t="s">
        <v>137</v>
      </c>
    </row>
    <row r="43" spans="1:12" x14ac:dyDescent="0.25">
      <c r="B43" t="s">
        <v>138</v>
      </c>
    </row>
    <row r="44" spans="1:12" x14ac:dyDescent="0.25">
      <c r="C44" t="s">
        <v>11</v>
      </c>
      <c r="I44" s="24">
        <v>1041304000</v>
      </c>
      <c r="J44" s="24">
        <v>941297000</v>
      </c>
    </row>
    <row r="45" spans="1:12" x14ac:dyDescent="0.25">
      <c r="C45" t="s">
        <v>139</v>
      </c>
      <c r="I45" s="6">
        <v>365</v>
      </c>
      <c r="J45" s="6">
        <v>365</v>
      </c>
    </row>
    <row r="46" spans="1:12" x14ac:dyDescent="0.25">
      <c r="C46" t="s">
        <v>140</v>
      </c>
      <c r="I46" s="23">
        <f>I44/I45</f>
        <v>2852887.6712328768</v>
      </c>
      <c r="J46" s="23">
        <f>J44/J45</f>
        <v>2578895.8904109588</v>
      </c>
    </row>
    <row r="47" spans="1:12" x14ac:dyDescent="0.25">
      <c r="I47" s="22"/>
      <c r="J47" s="22"/>
    </row>
    <row r="48" spans="1:12" x14ac:dyDescent="0.25">
      <c r="C48" t="s">
        <v>141</v>
      </c>
      <c r="I48" s="24">
        <v>138018000</v>
      </c>
      <c r="J48" s="24">
        <v>125870000</v>
      </c>
    </row>
    <row r="49" spans="1:12" x14ac:dyDescent="0.25">
      <c r="C49" t="s">
        <v>142</v>
      </c>
      <c r="I49" s="23"/>
      <c r="J49" s="23"/>
    </row>
    <row r="51" spans="1:12" x14ac:dyDescent="0.25">
      <c r="B51" t="s">
        <v>143</v>
      </c>
      <c r="I51" s="21">
        <f>I48/I46</f>
        <v>48.378350606547173</v>
      </c>
      <c r="J51" s="21">
        <f>J48/J46</f>
        <v>48.807708937774159</v>
      </c>
      <c r="L51" s="28" t="s">
        <v>148</v>
      </c>
    </row>
    <row r="53" spans="1:12" x14ac:dyDescent="0.25">
      <c r="A53">
        <v>6</v>
      </c>
      <c r="B53" s="19" t="s">
        <v>160</v>
      </c>
    </row>
    <row r="55" spans="1:12" ht="360" x14ac:dyDescent="0.25">
      <c r="C55" s="45" t="s">
        <v>184</v>
      </c>
      <c r="D55" s="45" t="s">
        <v>185</v>
      </c>
      <c r="E55" s="45" t="s">
        <v>186</v>
      </c>
      <c r="F55" s="45" t="s">
        <v>187</v>
      </c>
      <c r="G55" s="45" t="s">
        <v>188</v>
      </c>
    </row>
  </sheetData>
  <pageMargins left="0.7" right="0.7" top="0.75" bottom="0.75" header="0.3" footer="0.3"/>
  <drawing r:id="rId1"/>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537702A497AA47B9BBEBA117A80D5C" ma:contentTypeVersion="18" ma:contentTypeDescription="Create a new document." ma:contentTypeScope="" ma:versionID="01f918b7f75c4f9838d32f979855d55c">
  <xsd:schema xmlns:xsd="http://www.w3.org/2001/XMLSchema" xmlns:xs="http://www.w3.org/2001/XMLSchema" xmlns:p="http://schemas.microsoft.com/office/2006/metadata/properties" xmlns:ns3="a53f0241-3000-4cb7-ad63-a85cd0e615fe" xmlns:ns4="c32f938d-212d-48de-9e60-678f5684ccc5" targetNamespace="http://schemas.microsoft.com/office/2006/metadata/properties" ma:root="true" ma:fieldsID="b78bc1c2eaca552fb07269630b58a800" ns3:_="" ns4:_="">
    <xsd:import namespace="a53f0241-3000-4cb7-ad63-a85cd0e615fe"/>
    <xsd:import namespace="c32f938d-212d-48de-9e60-678f5684ccc5"/>
    <xsd:element name="properties">
      <xsd:complexType>
        <xsd:sequence>
          <xsd:element name="documentManagement">
            <xsd:complexType>
              <xsd:all>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3f0241-3000-4cb7-ad63-a85cd0e615fe" elementFormDefault="qualified">
    <xsd:import namespace="http://schemas.microsoft.com/office/2006/documentManagement/types"/>
    <xsd:import namespace="http://schemas.microsoft.com/office/infopath/2007/PartnerControls"/>
    <xsd:element name="MigrationWizId" ma:index="8" nillable="true" ma:displayName="MigrationWizId" ma:internalName="MigrationWizId">
      <xsd:simpleType>
        <xsd:restriction base="dms:Text"/>
      </xsd:simpleType>
    </xsd:element>
    <xsd:element name="MigrationWizIdPermissions" ma:index="9" nillable="true" ma:displayName="MigrationWizIdPermissions" ma:internalName="MigrationWizIdPermissions">
      <xsd:simpleType>
        <xsd:restriction base="dms:Text"/>
      </xsd:simpleType>
    </xsd:element>
    <xsd:element name="MigrationWizIdPermissionLevels" ma:index="10" nillable="true" ma:displayName="MigrationWizIdPermissionLevels" ma:internalName="MigrationWizIdPermissionLevels">
      <xsd:simpleType>
        <xsd:restriction base="dms:Text"/>
      </xsd:simpleType>
    </xsd:element>
    <xsd:element name="MigrationWizIdDocumentLibraryPermissions" ma:index="11" nillable="true" ma:displayName="MigrationWizIdDocumentLibraryPermissions" ma:internalName="MigrationWizIdDocumentLibraryPermissions">
      <xsd:simpleType>
        <xsd:restriction base="dms:Text"/>
      </xsd:simpleType>
    </xsd:element>
    <xsd:element name="MigrationWizIdSecurityGroups" ma:index="12" nillable="true" ma:displayName="MigrationWizIdSecurityGroups" ma:internalName="MigrationWizIdSecurityGroups">
      <xsd:simpleType>
        <xsd:restriction base="dms:Text"/>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MediaServiceAutoTags" ma:index="19" nillable="true" ma:displayName="Tags" ma:internalName="MediaServiceAutoTags"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32f938d-212d-48de-9e60-678f5684ccc5"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MigrationWizIdPermissions xmlns="a53f0241-3000-4cb7-ad63-a85cd0e615fe" xsi:nil="true"/>
    <MigrationWizIdPermissionLevels xmlns="a53f0241-3000-4cb7-ad63-a85cd0e615fe" xsi:nil="true"/>
    <MigrationWizIdSecurityGroups xmlns="a53f0241-3000-4cb7-ad63-a85cd0e615fe" xsi:nil="true"/>
    <MigrationWizIdDocumentLibraryPermissions xmlns="a53f0241-3000-4cb7-ad63-a85cd0e615fe" xsi:nil="true"/>
    <MigrationWizId xmlns="a53f0241-3000-4cb7-ad63-a85cd0e615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20BE30-3380-46B4-9545-8643D8BB2B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53f0241-3000-4cb7-ad63-a85cd0e615fe"/>
    <ds:schemaRef ds:uri="c32f938d-212d-48de-9e60-678f5684cc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BEB4A8-9D62-422A-9E4A-7BB0B9A5C364}">
  <ds:schemaRefs>
    <ds:schemaRef ds:uri="http://purl.org/dc/dcmitype/"/>
    <ds:schemaRef ds:uri="http://purl.org/dc/elements/1.1/"/>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a53f0241-3000-4cb7-ad63-a85cd0e615fe"/>
    <ds:schemaRef ds:uri="http://purl.org/dc/terms/"/>
    <ds:schemaRef ds:uri="http://schemas.microsoft.com/office/infopath/2007/PartnerControls"/>
    <ds:schemaRef ds:uri="c32f938d-212d-48de-9e60-678f5684ccc5"/>
  </ds:schemaRefs>
</ds:datastoreItem>
</file>

<file path=customXml/itemProps3.xml><?xml version="1.0" encoding="utf-8"?>
<ds:datastoreItem xmlns:ds="http://schemas.openxmlformats.org/officeDocument/2006/customXml" ds:itemID="{E49C92C2-F94F-4C03-A905-3E8188593E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10-K Document Questions</vt:lpstr>
      <vt:lpstr>Income Statement</vt:lpstr>
      <vt:lpstr>Balance Sheet</vt:lpstr>
      <vt:lpstr>Statement of Cash Flows</vt:lpstr>
      <vt:lpstr>Ratio Analysis</vt:lpstr>
    </vt:vector>
  </TitlesOfParts>
  <Company>UMUC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Brandon Schweitzer</dc:creator>
  <cp:lastModifiedBy>Adam Gilly</cp:lastModifiedBy>
  <dcterms:created xsi:type="dcterms:W3CDTF">2019-03-14T18:06:23Z</dcterms:created>
  <dcterms:modified xsi:type="dcterms:W3CDTF">2020-01-21T07:20:01Z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0x01010055537702A497AA47B9BBEBA117A80D5C</vt:lpwstr>
  </property>
</Properties>
</file>